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cole\Desktop\Files for Jenny\For online submission\"/>
    </mc:Choice>
  </mc:AlternateContent>
  <xr:revisionPtr revIDLastSave="0" documentId="13_ncr:1_{2AD6CDED-C531-4148-B9E0-0C75DAD2A67F}" xr6:coauthVersionLast="47" xr6:coauthVersionMax="47" xr10:uidLastSave="{00000000-0000-0000-0000-000000000000}"/>
  <bookViews>
    <workbookView xWindow="-108" yWindow="-108" windowWidth="23256" windowHeight="12576" xr2:uid="{0FBDC3C7-E445-4519-8C61-33E0B908CFBB}"/>
  </bookViews>
  <sheets>
    <sheet name="Sheet1" sheetId="1" r:id="rId1"/>
    <sheet name="Sheet3" sheetId="3" r:id="rId2"/>
    <sheet name="Sheet2" sheetId="4" r:id="rId3"/>
    <sheet name="Sheet4" sheetId="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5" l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2" i="5"/>
  <c r="F20" i="5"/>
  <c r="F21" i="5"/>
  <c r="F22" i="5"/>
  <c r="F23" i="5"/>
  <c r="F24" i="5"/>
  <c r="F25" i="5"/>
  <c r="F26" i="5"/>
  <c r="F27" i="5"/>
  <c r="F28" i="5"/>
  <c r="E20" i="5"/>
  <c r="E21" i="5"/>
  <c r="E22" i="5"/>
  <c r="E23" i="5"/>
  <c r="E24" i="5"/>
  <c r="E25" i="5"/>
  <c r="E26" i="5"/>
  <c r="E27" i="5"/>
  <c r="E28" i="5"/>
  <c r="D20" i="5"/>
  <c r="D21" i="5"/>
  <c r="D22" i="5"/>
  <c r="D23" i="5"/>
  <c r="D24" i="5"/>
  <c r="D25" i="5"/>
  <c r="D26" i="5"/>
  <c r="D27" i="5"/>
  <c r="D28" i="5"/>
  <c r="D3" i="5"/>
  <c r="E3" i="5"/>
  <c r="D4" i="5"/>
  <c r="E4" i="5"/>
  <c r="D5" i="5"/>
  <c r="E5" i="5"/>
  <c r="D6" i="5"/>
  <c r="E6" i="5"/>
  <c r="D7" i="5"/>
  <c r="E7" i="5"/>
  <c r="D8" i="5"/>
  <c r="E8" i="5"/>
  <c r="D9" i="5"/>
  <c r="E9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2" i="5"/>
  <c r="E2" i="5"/>
  <c r="A16" i="3"/>
</calcChain>
</file>

<file path=xl/sharedStrings.xml><?xml version="1.0" encoding="utf-8"?>
<sst xmlns="http://schemas.openxmlformats.org/spreadsheetml/2006/main" count="306" uniqueCount="89">
  <si>
    <t>Lake</t>
  </si>
  <si>
    <t>Date sampled</t>
  </si>
  <si>
    <t>Depth (m)</t>
  </si>
  <si>
    <t>Perimeter</t>
  </si>
  <si>
    <t>Area (km2)</t>
  </si>
  <si>
    <t>pH</t>
  </si>
  <si>
    <t>Surface temp (oC)</t>
  </si>
  <si>
    <t>DOC (mg/L)</t>
  </si>
  <si>
    <t>TN (mg/L)</t>
  </si>
  <si>
    <t>True Colour (TCU)</t>
  </si>
  <si>
    <t>Conductivity (uS/cm)</t>
  </si>
  <si>
    <t>Alkalinity (mg/L)</t>
  </si>
  <si>
    <t>Ca (mg/L)</t>
  </si>
  <si>
    <t>Fe (mg/L)</t>
  </si>
  <si>
    <t>Mg (mg/L)</t>
  </si>
  <si>
    <t>Na (mg/L)</t>
  </si>
  <si>
    <t>Mercury (total)</t>
  </si>
  <si>
    <t>Silver (total)</t>
  </si>
  <si>
    <t>Aluminum (total)</t>
  </si>
  <si>
    <t>Arsenic (total)</t>
  </si>
  <si>
    <t>Barium (total)</t>
  </si>
  <si>
    <t>Beryllium (total)</t>
  </si>
  <si>
    <t>Boron (total)</t>
  </si>
  <si>
    <t>Bismuth (total)</t>
  </si>
  <si>
    <t>Calcium (total)</t>
  </si>
  <si>
    <t>Cadmium (total)</t>
  </si>
  <si>
    <t>Cobalt (total)</t>
  </si>
  <si>
    <t>Chromium (total)</t>
  </si>
  <si>
    <t>Copper (total)</t>
  </si>
  <si>
    <t>Iron (total)</t>
  </si>
  <si>
    <t>Potassium (total)</t>
  </si>
  <si>
    <t>Lithium (total)</t>
  </si>
  <si>
    <t>Magnesium (total)</t>
  </si>
  <si>
    <t>Manganese (total)</t>
  </si>
  <si>
    <t>Molybdenum (total)</t>
  </si>
  <si>
    <t>Sodium (total)</t>
  </si>
  <si>
    <t>Nickel (total)</t>
  </si>
  <si>
    <t>Phosphorus (total)</t>
  </si>
  <si>
    <t>Lead (total)</t>
  </si>
  <si>
    <t>Antimony (total)</t>
  </si>
  <si>
    <t>Selenium (total)</t>
  </si>
  <si>
    <t>Silicon (total)</t>
  </si>
  <si>
    <t>Tin (total)</t>
  </si>
  <si>
    <t>Strontium (total)</t>
  </si>
  <si>
    <t>Titanium (total)</t>
  </si>
  <si>
    <t>Thallium (total)</t>
  </si>
  <si>
    <t>Uranium (total)</t>
  </si>
  <si>
    <t>Vanadium (total)</t>
  </si>
  <si>
    <t>Zirconium (total)</t>
  </si>
  <si>
    <t>Zinc (total)</t>
  </si>
  <si>
    <t>Goose Lake</t>
  </si>
  <si>
    <t>&lt; 0.01</t>
  </si>
  <si>
    <t>&lt; 0.00005</t>
  </si>
  <si>
    <t>&lt; 0.000007</t>
  </si>
  <si>
    <t>&lt; 0.002</t>
  </si>
  <si>
    <t>&lt; 0.00001</t>
  </si>
  <si>
    <t>&lt; 0.0002</t>
  </si>
  <si>
    <t>&lt; 0.00004</t>
  </si>
  <si>
    <t>&lt; 0.000005</t>
  </si>
  <si>
    <t>First Lake</t>
  </si>
  <si>
    <t>&lt; 0.0001</t>
  </si>
  <si>
    <t>Next Lake</t>
  </si>
  <si>
    <t>SC1</t>
  </si>
  <si>
    <t>SC2</t>
  </si>
  <si>
    <t>SC3</t>
  </si>
  <si>
    <t>SC4</t>
  </si>
  <si>
    <t>SC5</t>
  </si>
  <si>
    <t>SC6</t>
  </si>
  <si>
    <t>SC8</t>
  </si>
  <si>
    <t>SC9</t>
  </si>
  <si>
    <t>SC10</t>
  </si>
  <si>
    <t>SC11</t>
  </si>
  <si>
    <t>SC12</t>
  </si>
  <si>
    <t>FS1</t>
  </si>
  <si>
    <t>FS2</t>
  </si>
  <si>
    <t>Field Blank</t>
  </si>
  <si>
    <t>&lt; 0.02</t>
  </si>
  <si>
    <t>*without 4 outliers removed</t>
  </si>
  <si>
    <t xml:space="preserve">pH </t>
  </si>
  <si>
    <t>Alkalinity (mg/L CaCO3)</t>
  </si>
  <si>
    <t>Iron (ug/L)</t>
  </si>
  <si>
    <t>Perimeter (km)</t>
  </si>
  <si>
    <t>radius of perfect circle</t>
  </si>
  <si>
    <t>circumference of perfect circle</t>
  </si>
  <si>
    <t>Shoreline Development</t>
  </si>
  <si>
    <t>Using Grace's calculated area</t>
  </si>
  <si>
    <t>Goose</t>
  </si>
  <si>
    <t>First</t>
  </si>
  <si>
    <t>Next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</si>
</sst>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"/>
    <numFmt numFmtId="167" formatCode="0.000000"/>
    <numFmt numFmtId="168" formatCode="0.00000"/>
  </numFmts>
  <fonts count="2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16" fontId="0" fillId="0" borderId="0" xfId="0" applyNumberFormat="1"/>
    <xf numFmtId="0" fontId="1" fillId="0" borderId="0" xfId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164" fontId="0" fillId="0" borderId="0" xfId="0" applyNumberFormat="1"/>
    <xf numFmtId="0" fontId="0" fillId="0" borderId="0" xfId="0" applyAlignment="1">
      <alignment wrapText="1"/>
    </xf>
    <xf numFmtId="0" fontId="1" fillId="0" borderId="0" xfId="1" applyAlignment="1">
      <alignment wrapText="1"/>
    </xf>
    <xf numFmtId="0" fontId="0" fillId="0" borderId="0" xfId="0" applyAlignment="1">
      <alignment vertical="top" wrapText="1"/>
    </xf>
  </cellXfs>
  <cellStyles count="2">
    <cellStyle name="Normal" xfId="0" builtinId="0"/>
    <cellStyle name="Normal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Sheet3!$A$2:$A$13</c:f>
              <c:numCache>
                <c:formatCode>General</c:formatCode>
                <c:ptCount val="12"/>
                <c:pt idx="0">
                  <c:v>14.98</c:v>
                </c:pt>
                <c:pt idx="1">
                  <c:v>18.04</c:v>
                </c:pt>
                <c:pt idx="2">
                  <c:v>18.440000000000001</c:v>
                </c:pt>
                <c:pt idx="3">
                  <c:v>17.2</c:v>
                </c:pt>
                <c:pt idx="4">
                  <c:v>23.64</c:v>
                </c:pt>
                <c:pt idx="5">
                  <c:v>15.84</c:v>
                </c:pt>
                <c:pt idx="6">
                  <c:v>12.96</c:v>
                </c:pt>
                <c:pt idx="7">
                  <c:v>19.940000000000001</c:v>
                </c:pt>
                <c:pt idx="8">
                  <c:v>18.25</c:v>
                </c:pt>
                <c:pt idx="9">
                  <c:v>21.93</c:v>
                </c:pt>
                <c:pt idx="10">
                  <c:v>16.93</c:v>
                </c:pt>
                <c:pt idx="11">
                  <c:v>15.85</c:v>
                </c:pt>
              </c:numCache>
            </c:numRef>
          </c:xVal>
          <c:yVal>
            <c:numRef>
              <c:f>Sheet3!$B$2:$B$13</c:f>
              <c:numCache>
                <c:formatCode>General</c:formatCode>
                <c:ptCount val="12"/>
                <c:pt idx="0">
                  <c:v>17.809999999999999</c:v>
                </c:pt>
                <c:pt idx="1">
                  <c:v>311.60000000000002</c:v>
                </c:pt>
                <c:pt idx="2">
                  <c:v>276</c:v>
                </c:pt>
                <c:pt idx="3">
                  <c:v>142.5</c:v>
                </c:pt>
                <c:pt idx="4">
                  <c:v>463</c:v>
                </c:pt>
                <c:pt idx="5">
                  <c:v>53.42</c:v>
                </c:pt>
                <c:pt idx="6">
                  <c:v>151.4</c:v>
                </c:pt>
                <c:pt idx="7">
                  <c:v>284.89999999999998</c:v>
                </c:pt>
                <c:pt idx="8">
                  <c:v>258.2</c:v>
                </c:pt>
                <c:pt idx="9">
                  <c:v>249.3</c:v>
                </c:pt>
                <c:pt idx="10">
                  <c:v>222.6</c:v>
                </c:pt>
                <c:pt idx="11">
                  <c:v>195.9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70-4DB1-AF77-08F58F896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1104344"/>
        <c:axId val="721103360"/>
      </c:scatterChart>
      <c:valAx>
        <c:axId val="721104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1103360"/>
        <c:crosses val="autoZero"/>
        <c:crossBetween val="midCat"/>
      </c:valAx>
      <c:valAx>
        <c:axId val="72110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1104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396240</xdr:colOff>
      <xdr:row>7</xdr:row>
      <xdr:rowOff>26670</xdr:rowOff>
    </xdr:from>
    <xdr:to>
      <xdr:col>13</xdr:col>
      <xdr:colOff>91440</xdr:colOff>
      <xdr:row>22</xdr:row>
      <xdr:rowOff>26670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D19BFB0-9048-4AA7-AEF0-5C296C48E7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6DDAB-8F6B-4BD9-82A8-963EC1E01AD9}">
  <dimension ref="A1:AX49"/>
  <sheetViews>
    <sheetView tabSelected="1" workbookViewId="0">
      <pane xSplit="1" ySplit="1" topLeftCell="B2" activePane="bottomRight" state="frozen"/>
      <selection pane="bottomRight" activeCell="AQ1" sqref="AQ1"/>
      <selection pane="bottomLeft" activeCell="A2" sqref="A2"/>
      <selection pane="topRight" activeCell="B1" sqref="B1"/>
    </sheetView>
  </sheetViews>
  <sheetFormatPr defaultRowHeight="14.45"/>
  <cols>
    <col min="1" max="1" width="10.42578125" bestFit="1" customWidth="1"/>
    <col min="2" max="2" width="12.140625" bestFit="1" customWidth="1"/>
    <col min="3" max="4" width="9" bestFit="1" customWidth="1"/>
    <col min="5" max="5" width="9.7109375" bestFit="1" customWidth="1"/>
    <col min="7" max="7" width="9.85546875" customWidth="1"/>
    <col min="8" max="8" width="8" customWidth="1"/>
    <col min="9" max="9" width="9" bestFit="1" customWidth="1"/>
    <col min="10" max="10" width="10.7109375" customWidth="1"/>
    <col min="11" max="11" width="11.5703125" customWidth="1"/>
    <col min="12" max="12" width="8.5703125" customWidth="1"/>
    <col min="28" max="28" width="10.5703125" customWidth="1"/>
    <col min="31" max="31" width="9.85546875" customWidth="1"/>
    <col min="33" max="33" width="10.28515625" customWidth="1"/>
    <col min="34" max="34" width="10.140625" customWidth="1"/>
    <col min="35" max="35" width="11.5703125" customWidth="1"/>
    <col min="38" max="38" width="11.5703125" customWidth="1"/>
  </cols>
  <sheetData>
    <row r="1" spans="1:50" ht="28.9">
      <c r="A1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5" t="s">
        <v>14</v>
      </c>
      <c r="P1" s="13" t="s">
        <v>15</v>
      </c>
      <c r="Q1" s="14" t="s">
        <v>16</v>
      </c>
      <c r="R1" s="14" t="s">
        <v>17</v>
      </c>
      <c r="S1" s="14" t="s">
        <v>18</v>
      </c>
      <c r="T1" s="14" t="s">
        <v>19</v>
      </c>
      <c r="U1" s="14" t="s">
        <v>20</v>
      </c>
      <c r="V1" s="14" t="s">
        <v>21</v>
      </c>
      <c r="W1" s="14" t="s">
        <v>22</v>
      </c>
      <c r="X1" s="14" t="s">
        <v>23</v>
      </c>
      <c r="Y1" s="14" t="s">
        <v>24</v>
      </c>
      <c r="Z1" s="14" t="s">
        <v>25</v>
      </c>
      <c r="AA1" s="14" t="s">
        <v>26</v>
      </c>
      <c r="AB1" s="14" t="s">
        <v>27</v>
      </c>
      <c r="AC1" s="14" t="s">
        <v>28</v>
      </c>
      <c r="AD1" s="14" t="s">
        <v>29</v>
      </c>
      <c r="AE1" s="14" t="s">
        <v>30</v>
      </c>
      <c r="AF1" s="14" t="s">
        <v>31</v>
      </c>
      <c r="AG1" s="14" t="s">
        <v>32</v>
      </c>
      <c r="AH1" s="14" t="s">
        <v>33</v>
      </c>
      <c r="AI1" s="14" t="s">
        <v>34</v>
      </c>
      <c r="AJ1" s="14" t="s">
        <v>35</v>
      </c>
      <c r="AK1" s="14" t="s">
        <v>36</v>
      </c>
      <c r="AL1" s="14" t="s">
        <v>37</v>
      </c>
      <c r="AM1" s="14" t="s">
        <v>38</v>
      </c>
      <c r="AN1" s="14" t="s">
        <v>39</v>
      </c>
      <c r="AO1" s="14" t="s">
        <v>40</v>
      </c>
      <c r="AP1" s="14" t="s">
        <v>41</v>
      </c>
      <c r="AQ1" s="14" t="s">
        <v>42</v>
      </c>
      <c r="AR1" s="14" t="s">
        <v>43</v>
      </c>
      <c r="AS1" s="14" t="s">
        <v>44</v>
      </c>
      <c r="AT1" s="14" t="s">
        <v>45</v>
      </c>
      <c r="AU1" s="14" t="s">
        <v>46</v>
      </c>
      <c r="AV1" s="14" t="s">
        <v>47</v>
      </c>
      <c r="AW1" s="14" t="s">
        <v>48</v>
      </c>
      <c r="AX1" s="14" t="s">
        <v>49</v>
      </c>
    </row>
    <row r="2" spans="1:50">
      <c r="A2" t="s">
        <v>50</v>
      </c>
      <c r="B2" s="1">
        <v>43294</v>
      </c>
      <c r="C2">
        <v>1.1000000000000001</v>
      </c>
      <c r="D2">
        <v>9.4</v>
      </c>
      <c r="E2">
        <v>2.44</v>
      </c>
      <c r="F2">
        <v>7.95</v>
      </c>
      <c r="G2">
        <v>15.53</v>
      </c>
      <c r="H2">
        <v>23.74</v>
      </c>
      <c r="I2">
        <v>1.1659999999999999</v>
      </c>
      <c r="J2">
        <v>53.42</v>
      </c>
      <c r="K2">
        <v>85.6</v>
      </c>
      <c r="L2">
        <v>49.999999999999964</v>
      </c>
      <c r="M2">
        <v>9.2080000000000002</v>
      </c>
      <c r="N2">
        <v>7.0000000000000001E-3</v>
      </c>
      <c r="O2">
        <v>3.9800000000000004</v>
      </c>
      <c r="P2">
        <v>17.84</v>
      </c>
      <c r="Q2" s="5" t="s">
        <v>51</v>
      </c>
      <c r="R2" s="5" t="s">
        <v>52</v>
      </c>
      <c r="S2" s="6">
        <v>1.2E-2</v>
      </c>
      <c r="T2" s="7">
        <v>2.0000000000000001E-4</v>
      </c>
      <c r="U2" s="7">
        <v>1.0699999999999999E-2</v>
      </c>
      <c r="V2" s="5" t="s">
        <v>53</v>
      </c>
      <c r="W2" s="5" t="s">
        <v>54</v>
      </c>
      <c r="X2" s="5" t="s">
        <v>53</v>
      </c>
      <c r="Y2" s="3">
        <v>12.1</v>
      </c>
      <c r="Z2" s="8">
        <v>5.1E-5</v>
      </c>
      <c r="AA2" s="8">
        <v>4.0000000000000003E-5</v>
      </c>
      <c r="AB2" s="9">
        <v>1.3999999999999999E-4</v>
      </c>
      <c r="AC2" s="9">
        <v>5.8E-4</v>
      </c>
      <c r="AD2" s="6">
        <v>6.7000000000000004E-2</v>
      </c>
      <c r="AE2" s="6">
        <v>0.42399999999999999</v>
      </c>
      <c r="AF2" s="7">
        <v>1.1999999999999999E-3</v>
      </c>
      <c r="AG2" s="4">
        <v>3.53</v>
      </c>
      <c r="AH2" s="7">
        <v>3.3300000000000003E-2</v>
      </c>
      <c r="AI2" s="5" t="s">
        <v>55</v>
      </c>
      <c r="AJ2" s="4">
        <v>1.61</v>
      </c>
      <c r="AK2" s="7">
        <v>6.9999999999999999E-4</v>
      </c>
      <c r="AL2" s="6">
        <v>3.7999999999999999E-2</v>
      </c>
      <c r="AM2" s="9">
        <v>8.0000000000000007E-5</v>
      </c>
      <c r="AN2" s="5" t="s">
        <v>56</v>
      </c>
      <c r="AO2" s="5" t="s">
        <v>57</v>
      </c>
      <c r="AP2" s="4">
        <v>0.68</v>
      </c>
      <c r="AQ2" s="5" t="s">
        <v>55</v>
      </c>
      <c r="AR2" s="7">
        <v>3.7999999999999999E-2</v>
      </c>
      <c r="AS2" s="9">
        <v>1.7000000000000001E-4</v>
      </c>
      <c r="AT2" s="5" t="s">
        <v>58</v>
      </c>
      <c r="AU2" s="8">
        <v>1.9999999999999999E-6</v>
      </c>
      <c r="AV2" s="9">
        <v>5.0000000000000002E-5</v>
      </c>
      <c r="AW2" s="5" t="s">
        <v>54</v>
      </c>
      <c r="AX2" s="6">
        <v>2E-3</v>
      </c>
    </row>
    <row r="3" spans="1:50">
      <c r="A3" t="s">
        <v>59</v>
      </c>
      <c r="B3" s="1">
        <v>43294</v>
      </c>
      <c r="C3">
        <v>0.9</v>
      </c>
      <c r="D3">
        <v>1.84</v>
      </c>
      <c r="E3">
        <v>0.17</v>
      </c>
      <c r="F3">
        <v>8.36</v>
      </c>
      <c r="G3">
        <v>14.41</v>
      </c>
      <c r="H3">
        <v>21.93</v>
      </c>
      <c r="I3">
        <v>1.0269999999999999</v>
      </c>
      <c r="J3">
        <v>249.3</v>
      </c>
      <c r="K3">
        <v>83.2</v>
      </c>
      <c r="L3">
        <v>43</v>
      </c>
      <c r="M3">
        <v>10.14</v>
      </c>
      <c r="N3">
        <v>4.8000000000000001E-2</v>
      </c>
      <c r="O3">
        <v>4.2299999999999995</v>
      </c>
      <c r="P3">
        <v>20.74</v>
      </c>
      <c r="Q3" s="5" t="s">
        <v>51</v>
      </c>
      <c r="R3" s="5" t="s">
        <v>52</v>
      </c>
      <c r="S3" s="6">
        <v>1.2999999999999999E-2</v>
      </c>
      <c r="T3" s="7">
        <v>2.0000000000000001E-4</v>
      </c>
      <c r="U3" s="7">
        <v>4.2099999999999999E-2</v>
      </c>
      <c r="V3" s="5" t="s">
        <v>53</v>
      </c>
      <c r="W3" s="6">
        <v>5.0000000000000001E-3</v>
      </c>
      <c r="X3" s="5" t="s">
        <v>53</v>
      </c>
      <c r="Y3" s="3">
        <v>13.3</v>
      </c>
      <c r="Z3" s="8">
        <v>7.9999999999999996E-6</v>
      </c>
      <c r="AA3" s="8">
        <v>4.3000000000000002E-5</v>
      </c>
      <c r="AB3" s="9">
        <v>3.1E-4</v>
      </c>
      <c r="AC3" s="9">
        <v>3.5E-4</v>
      </c>
      <c r="AD3" s="6">
        <v>8.8999999999999996E-2</v>
      </c>
      <c r="AE3" s="6">
        <v>0.28799999999999998</v>
      </c>
      <c r="AF3" s="7">
        <v>1.6000000000000001E-3</v>
      </c>
      <c r="AG3" s="4">
        <v>3.61</v>
      </c>
      <c r="AH3" s="7">
        <v>1.95E-2</v>
      </c>
      <c r="AI3" s="5" t="s">
        <v>55</v>
      </c>
      <c r="AJ3" s="4">
        <v>1.95</v>
      </c>
      <c r="AK3" s="5" t="s">
        <v>60</v>
      </c>
      <c r="AL3" s="6">
        <v>2.5000000000000001E-2</v>
      </c>
      <c r="AM3" s="9">
        <v>4.0000000000000003E-5</v>
      </c>
      <c r="AN3" s="5" t="s">
        <v>56</v>
      </c>
      <c r="AO3" s="5" t="s">
        <v>57</v>
      </c>
      <c r="AP3" s="4">
        <v>2.48</v>
      </c>
      <c r="AQ3" s="5" t="s">
        <v>55</v>
      </c>
      <c r="AR3" s="7">
        <v>5.5E-2</v>
      </c>
      <c r="AS3" s="9">
        <v>1.9000000000000001E-4</v>
      </c>
      <c r="AT3" s="5" t="s">
        <v>58</v>
      </c>
      <c r="AU3" s="8">
        <v>1.9999999999999999E-6</v>
      </c>
      <c r="AV3" s="9">
        <v>6.9999999999999994E-5</v>
      </c>
      <c r="AW3" s="5" t="s">
        <v>54</v>
      </c>
      <c r="AX3" s="6">
        <v>2E-3</v>
      </c>
    </row>
    <row r="4" spans="1:50">
      <c r="A4" t="s">
        <v>61</v>
      </c>
      <c r="B4" s="1">
        <v>43293</v>
      </c>
      <c r="C4">
        <v>1.5</v>
      </c>
      <c r="D4">
        <v>1.94</v>
      </c>
      <c r="E4">
        <v>0.24</v>
      </c>
      <c r="F4">
        <v>7.86</v>
      </c>
      <c r="G4">
        <v>18.34</v>
      </c>
      <c r="H4">
        <v>18.25</v>
      </c>
      <c r="I4">
        <v>0.65180000000000005</v>
      </c>
      <c r="J4">
        <v>258.2</v>
      </c>
      <c r="K4">
        <v>82.3</v>
      </c>
      <c r="L4">
        <v>43.000000000000007</v>
      </c>
      <c r="M4">
        <v>10.06</v>
      </c>
      <c r="N4">
        <v>6.7000000000000004E-2</v>
      </c>
      <c r="O4">
        <v>3.69</v>
      </c>
      <c r="P4">
        <v>17.399999999999999</v>
      </c>
      <c r="Q4" s="5" t="s">
        <v>51</v>
      </c>
      <c r="R4" s="5" t="s">
        <v>52</v>
      </c>
      <c r="S4" s="6">
        <v>7.0000000000000001E-3</v>
      </c>
      <c r="T4" s="5" t="s">
        <v>56</v>
      </c>
      <c r="U4" s="7">
        <v>3.1099999999999999E-2</v>
      </c>
      <c r="V4" s="5" t="s">
        <v>53</v>
      </c>
      <c r="W4" s="6">
        <v>4.0000000000000001E-3</v>
      </c>
      <c r="X4" s="5" t="s">
        <v>53</v>
      </c>
      <c r="Y4" s="3">
        <v>13.3</v>
      </c>
      <c r="Z4" s="8">
        <v>1.4E-5</v>
      </c>
      <c r="AA4" s="8">
        <v>3.6999999999999998E-5</v>
      </c>
      <c r="AB4" s="9">
        <v>6.9999999999999994E-5</v>
      </c>
      <c r="AC4" s="9">
        <v>1.7000000000000001E-4</v>
      </c>
      <c r="AD4" s="6">
        <v>8.6999999999999994E-2</v>
      </c>
      <c r="AE4" s="6">
        <v>0.19500000000000001</v>
      </c>
      <c r="AF4" s="7">
        <v>1.2999999999999999E-3</v>
      </c>
      <c r="AG4" s="4">
        <v>3.34</v>
      </c>
      <c r="AH4" s="7">
        <v>1.12E-2</v>
      </c>
      <c r="AI4" s="9">
        <v>1.0000000000000001E-5</v>
      </c>
      <c r="AJ4" s="4">
        <v>1.57</v>
      </c>
      <c r="AK4" s="5" t="s">
        <v>60</v>
      </c>
      <c r="AL4" s="6">
        <v>8.9999999999999993E-3</v>
      </c>
      <c r="AM4" s="9">
        <v>2.0000000000000002E-5</v>
      </c>
      <c r="AN4" s="5" t="s">
        <v>56</v>
      </c>
      <c r="AO4" s="5" t="s">
        <v>57</v>
      </c>
      <c r="AP4" s="4">
        <v>2.87</v>
      </c>
      <c r="AQ4" s="5" t="s">
        <v>55</v>
      </c>
      <c r="AR4" s="7">
        <v>4.4600000000000001E-2</v>
      </c>
      <c r="AS4" s="9">
        <v>1E-4</v>
      </c>
      <c r="AT4" s="5" t="s">
        <v>58</v>
      </c>
      <c r="AU4" s="8">
        <v>6.0000000000000002E-6</v>
      </c>
      <c r="AV4" s="9">
        <v>6.0000000000000002E-5</v>
      </c>
      <c r="AW4" s="5" t="s">
        <v>54</v>
      </c>
      <c r="AX4" s="5" t="s">
        <v>54</v>
      </c>
    </row>
    <row r="5" spans="1:50">
      <c r="A5" t="s">
        <v>62</v>
      </c>
      <c r="B5" s="1">
        <v>43294</v>
      </c>
      <c r="C5">
        <v>1.3</v>
      </c>
      <c r="D5">
        <v>1.65</v>
      </c>
      <c r="E5">
        <v>0.21</v>
      </c>
      <c r="F5">
        <v>8.01</v>
      </c>
      <c r="G5">
        <v>15.75</v>
      </c>
      <c r="H5">
        <v>16.93</v>
      </c>
      <c r="I5">
        <v>0.68330000000000002</v>
      </c>
      <c r="J5">
        <v>222.6</v>
      </c>
      <c r="K5">
        <v>58</v>
      </c>
      <c r="L5">
        <v>30</v>
      </c>
      <c r="M5">
        <v>7.7210000000000001</v>
      </c>
      <c r="N5">
        <v>0.05</v>
      </c>
      <c r="O5">
        <v>2.62</v>
      </c>
      <c r="P5">
        <v>18.66</v>
      </c>
      <c r="Q5" s="5" t="s">
        <v>51</v>
      </c>
      <c r="R5" s="5" t="s">
        <v>52</v>
      </c>
      <c r="S5" s="6">
        <v>1.4E-2</v>
      </c>
      <c r="T5" s="7">
        <v>5.0000000000000001E-4</v>
      </c>
      <c r="U5" s="7">
        <v>1.9699999999999999E-2</v>
      </c>
      <c r="V5" s="5" t="s">
        <v>53</v>
      </c>
      <c r="W5" s="6">
        <v>3.0000000000000001E-3</v>
      </c>
      <c r="X5" s="5" t="s">
        <v>53</v>
      </c>
      <c r="Y5" s="4">
        <v>8.7200000000000006</v>
      </c>
      <c r="Z5" s="8">
        <v>1.5999999999999999E-5</v>
      </c>
      <c r="AA5" s="8">
        <v>3.3000000000000003E-5</v>
      </c>
      <c r="AB5" s="9">
        <v>1.2999999999999999E-4</v>
      </c>
      <c r="AC5" s="9">
        <v>2.8999999999999998E-3</v>
      </c>
      <c r="AD5" s="6">
        <v>9.6000000000000002E-2</v>
      </c>
      <c r="AE5" s="6">
        <v>0.193</v>
      </c>
      <c r="AF5" s="7">
        <v>1.2999999999999999E-3</v>
      </c>
      <c r="AG5" s="4">
        <v>2.33</v>
      </c>
      <c r="AH5" s="7">
        <v>1.4200000000000001E-2</v>
      </c>
      <c r="AI5" s="9">
        <v>1.0000000000000001E-5</v>
      </c>
      <c r="AJ5" s="4">
        <v>1.69</v>
      </c>
      <c r="AK5" s="5" t="s">
        <v>60</v>
      </c>
      <c r="AL5" s="6">
        <v>0.02</v>
      </c>
      <c r="AM5" s="9">
        <v>5.0000000000000002E-5</v>
      </c>
      <c r="AN5" s="5" t="s">
        <v>56</v>
      </c>
      <c r="AO5" s="5" t="s">
        <v>57</v>
      </c>
      <c r="AP5" s="4">
        <v>1.08</v>
      </c>
      <c r="AQ5" s="5" t="s">
        <v>55</v>
      </c>
      <c r="AR5" s="7">
        <v>3.3500000000000002E-2</v>
      </c>
      <c r="AS5" s="9">
        <v>1.2999999999999999E-4</v>
      </c>
      <c r="AT5" s="5" t="s">
        <v>58</v>
      </c>
      <c r="AU5" s="8">
        <v>1.9999999999999999E-6</v>
      </c>
      <c r="AV5" s="9">
        <v>6.0000000000000002E-5</v>
      </c>
      <c r="AW5" s="5" t="s">
        <v>54</v>
      </c>
      <c r="AX5" s="5" t="s">
        <v>54</v>
      </c>
    </row>
    <row r="6" spans="1:50">
      <c r="A6" t="s">
        <v>63</v>
      </c>
      <c r="B6" s="1">
        <v>43292</v>
      </c>
      <c r="C6">
        <v>1.7</v>
      </c>
      <c r="D6">
        <v>1.27</v>
      </c>
      <c r="E6">
        <v>0.11</v>
      </c>
      <c r="F6">
        <v>8.48</v>
      </c>
      <c r="G6">
        <v>20.6</v>
      </c>
      <c r="H6">
        <v>18.04</v>
      </c>
      <c r="I6">
        <v>0.61339999999999995</v>
      </c>
      <c r="J6">
        <v>311.60000000000002</v>
      </c>
      <c r="K6">
        <v>66.599999999999994</v>
      </c>
      <c r="L6">
        <v>33</v>
      </c>
      <c r="M6">
        <v>9.0350000000000001</v>
      </c>
      <c r="N6">
        <v>0.13300000000000001</v>
      </c>
      <c r="O6">
        <v>3.4200000000000004</v>
      </c>
      <c r="P6">
        <v>16.990000000000002</v>
      </c>
      <c r="Q6" s="5" t="s">
        <v>51</v>
      </c>
      <c r="R6" s="5" t="s">
        <v>52</v>
      </c>
      <c r="S6" s="6">
        <v>1.2999999999999999E-2</v>
      </c>
      <c r="T6" s="7">
        <v>2.9999999999999997E-4</v>
      </c>
      <c r="U6" s="7">
        <v>2.1999999999999999E-2</v>
      </c>
      <c r="V6" s="5" t="s">
        <v>53</v>
      </c>
      <c r="W6" s="6">
        <v>3.0000000000000001E-3</v>
      </c>
      <c r="X6" s="8">
        <v>1.2999999999999999E-5</v>
      </c>
      <c r="Y6" s="4">
        <v>9.6999999999999993</v>
      </c>
      <c r="Z6" s="8">
        <v>1.9000000000000001E-5</v>
      </c>
      <c r="AA6" s="8">
        <v>3.6000000000000001E-5</v>
      </c>
      <c r="AB6" s="9">
        <v>1E-4</v>
      </c>
      <c r="AC6" s="9">
        <v>3.1E-4</v>
      </c>
      <c r="AD6" s="6">
        <v>0.157</v>
      </c>
      <c r="AE6" s="6">
        <v>0.26800000000000002</v>
      </c>
      <c r="AF6" s="7">
        <v>8.9999999999999998E-4</v>
      </c>
      <c r="AG6" s="4">
        <v>3.07</v>
      </c>
      <c r="AH6" s="7">
        <v>1.11E-2</v>
      </c>
      <c r="AI6" s="9">
        <v>3.0000000000000001E-5</v>
      </c>
      <c r="AJ6" s="4">
        <v>1.51</v>
      </c>
      <c r="AK6" s="5" t="s">
        <v>60</v>
      </c>
      <c r="AL6" s="6">
        <v>1.2999999999999999E-2</v>
      </c>
      <c r="AM6" s="9">
        <v>1.2999999999999999E-4</v>
      </c>
      <c r="AN6" s="5" t="s">
        <v>56</v>
      </c>
      <c r="AO6" s="5" t="s">
        <v>57</v>
      </c>
      <c r="AP6" s="4">
        <v>1.33</v>
      </c>
      <c r="AQ6" s="9">
        <v>4.0000000000000002E-4</v>
      </c>
      <c r="AR6" s="7">
        <v>3.5499999999999997E-2</v>
      </c>
      <c r="AS6" s="9">
        <v>1.2E-4</v>
      </c>
      <c r="AT6" s="5" t="s">
        <v>58</v>
      </c>
      <c r="AU6" s="8">
        <v>3.0000000000000001E-6</v>
      </c>
      <c r="AV6" s="9">
        <v>8.0000000000000007E-5</v>
      </c>
      <c r="AW6" s="5" t="s">
        <v>54</v>
      </c>
      <c r="AX6" s="5" t="s">
        <v>54</v>
      </c>
    </row>
    <row r="7" spans="1:50">
      <c r="A7" t="s">
        <v>64</v>
      </c>
      <c r="B7" s="1">
        <v>43292</v>
      </c>
      <c r="C7">
        <v>1.8</v>
      </c>
      <c r="D7">
        <v>1.58</v>
      </c>
      <c r="E7">
        <v>0.18</v>
      </c>
      <c r="F7">
        <v>8.25</v>
      </c>
      <c r="G7">
        <v>20.9</v>
      </c>
      <c r="H7">
        <v>18.440000000000001</v>
      </c>
      <c r="I7">
        <v>0.67220000000000002</v>
      </c>
      <c r="J7">
        <v>276</v>
      </c>
      <c r="K7">
        <v>55.5</v>
      </c>
      <c r="L7">
        <v>34.000000000000007</v>
      </c>
      <c r="M7">
        <v>7.5670000000000002</v>
      </c>
      <c r="N7">
        <v>6.9000000000000006E-2</v>
      </c>
      <c r="O7">
        <v>2.6100000000000003</v>
      </c>
      <c r="P7">
        <v>17.61</v>
      </c>
      <c r="Q7" s="5" t="s">
        <v>51</v>
      </c>
      <c r="R7" s="5" t="s">
        <v>52</v>
      </c>
      <c r="S7" s="6">
        <v>1.6E-2</v>
      </c>
      <c r="T7" s="5" t="s">
        <v>56</v>
      </c>
      <c r="U7" s="7">
        <v>1.7600000000000001E-2</v>
      </c>
      <c r="V7" s="8">
        <v>1.0000000000000001E-5</v>
      </c>
      <c r="W7" s="6">
        <v>3.0000000000000001E-3</v>
      </c>
      <c r="X7" s="5" t="s">
        <v>53</v>
      </c>
      <c r="Y7" s="4">
        <v>7.94</v>
      </c>
      <c r="Z7" s="8">
        <v>5.7000000000000003E-5</v>
      </c>
      <c r="AA7" s="8">
        <v>3.4999999999999997E-5</v>
      </c>
      <c r="AB7" s="9">
        <v>1.1E-4</v>
      </c>
      <c r="AC7" s="9">
        <v>6.4000000000000005E-4</v>
      </c>
      <c r="AD7" s="6">
        <v>0.106</v>
      </c>
      <c r="AE7" s="6">
        <v>0.30499999999999999</v>
      </c>
      <c r="AF7" s="7">
        <v>8.0000000000000004E-4</v>
      </c>
      <c r="AG7" s="4">
        <v>2.37</v>
      </c>
      <c r="AH7" s="7">
        <v>1.52E-2</v>
      </c>
      <c r="AI7" s="5" t="s">
        <v>55</v>
      </c>
      <c r="AJ7" s="4">
        <v>1.63</v>
      </c>
      <c r="AK7" s="5" t="s">
        <v>60</v>
      </c>
      <c r="AL7" s="6">
        <v>3.4000000000000002E-2</v>
      </c>
      <c r="AM7" s="9">
        <v>1.3999999999999999E-4</v>
      </c>
      <c r="AN7" s="5" t="s">
        <v>56</v>
      </c>
      <c r="AO7" s="5" t="s">
        <v>57</v>
      </c>
      <c r="AP7" s="4">
        <v>1.44</v>
      </c>
      <c r="AQ7" s="5" t="s">
        <v>55</v>
      </c>
      <c r="AR7" s="7">
        <v>2.8500000000000001E-2</v>
      </c>
      <c r="AS7" s="9">
        <v>1.2999999999999999E-4</v>
      </c>
      <c r="AT7" s="5" t="s">
        <v>58</v>
      </c>
      <c r="AU7" s="8">
        <v>3.0000000000000001E-6</v>
      </c>
      <c r="AV7" s="9">
        <v>9.0000000000000006E-5</v>
      </c>
      <c r="AW7" s="5" t="s">
        <v>54</v>
      </c>
      <c r="AX7" s="5" t="s">
        <v>54</v>
      </c>
    </row>
    <row r="8" spans="1:50">
      <c r="A8" t="s">
        <v>65</v>
      </c>
      <c r="B8" s="1">
        <v>43292</v>
      </c>
      <c r="C8">
        <v>1.1000000000000001</v>
      </c>
      <c r="D8">
        <v>1.76</v>
      </c>
      <c r="E8">
        <v>0.22</v>
      </c>
      <c r="F8">
        <v>8.14</v>
      </c>
      <c r="G8">
        <v>20.9</v>
      </c>
      <c r="H8">
        <v>17.2</v>
      </c>
      <c r="I8">
        <v>0.79449999999999998</v>
      </c>
      <c r="J8">
        <v>142.5</v>
      </c>
      <c r="K8">
        <v>83</v>
      </c>
      <c r="L8">
        <v>42</v>
      </c>
      <c r="M8">
        <v>10.119999999999999</v>
      </c>
      <c r="N8">
        <v>1.7000000000000001E-2</v>
      </c>
      <c r="O8">
        <v>3.77</v>
      </c>
      <c r="P8">
        <v>13.89</v>
      </c>
      <c r="Q8" s="5" t="s">
        <v>51</v>
      </c>
      <c r="R8" s="5" t="s">
        <v>52</v>
      </c>
      <c r="S8" s="6">
        <v>8.9999999999999993E-3</v>
      </c>
      <c r="T8" s="5" t="s">
        <v>56</v>
      </c>
      <c r="U8" s="7">
        <v>2.3199999999999998E-2</v>
      </c>
      <c r="V8" s="5" t="s">
        <v>53</v>
      </c>
      <c r="W8" s="6">
        <v>4.0000000000000001E-3</v>
      </c>
      <c r="X8" s="5" t="s">
        <v>53</v>
      </c>
      <c r="Y8" s="3">
        <v>13.3</v>
      </c>
      <c r="Z8" s="8">
        <v>4.0000000000000003E-5</v>
      </c>
      <c r="AA8" s="8">
        <v>3.8000000000000002E-5</v>
      </c>
      <c r="AB8" s="9">
        <v>1.1E-4</v>
      </c>
      <c r="AC8" s="9">
        <v>1.9000000000000001E-4</v>
      </c>
      <c r="AD8" s="6">
        <v>3.2000000000000001E-2</v>
      </c>
      <c r="AE8" s="6">
        <v>0.34399999999999997</v>
      </c>
      <c r="AF8" s="7">
        <v>8.9999999999999998E-4</v>
      </c>
      <c r="AG8" s="4">
        <v>3.48</v>
      </c>
      <c r="AH8" s="7">
        <v>8.3000000000000001E-3</v>
      </c>
      <c r="AI8" s="5" t="s">
        <v>55</v>
      </c>
      <c r="AJ8" s="4">
        <v>1.35</v>
      </c>
      <c r="AK8" s="5" t="s">
        <v>60</v>
      </c>
      <c r="AL8" s="6">
        <v>1.0999999999999999E-2</v>
      </c>
      <c r="AM8" s="9">
        <v>6.0000000000000002E-5</v>
      </c>
      <c r="AN8" s="5" t="s">
        <v>56</v>
      </c>
      <c r="AO8" s="5" t="s">
        <v>57</v>
      </c>
      <c r="AP8" s="4">
        <v>0.79</v>
      </c>
      <c r="AQ8" s="5" t="s">
        <v>55</v>
      </c>
      <c r="AR8" s="7">
        <v>4.5100000000000001E-2</v>
      </c>
      <c r="AS8" s="9">
        <v>8.0000000000000007E-5</v>
      </c>
      <c r="AT8" s="5" t="s">
        <v>58</v>
      </c>
      <c r="AU8" s="8">
        <v>1.9999999999999999E-6</v>
      </c>
      <c r="AV8" s="9">
        <v>6.0000000000000002E-5</v>
      </c>
      <c r="AW8" s="5" t="s">
        <v>54</v>
      </c>
      <c r="AX8" s="5" t="s">
        <v>54</v>
      </c>
    </row>
    <row r="9" spans="1:50">
      <c r="A9" t="s">
        <v>66</v>
      </c>
      <c r="B9" s="1">
        <v>43292</v>
      </c>
      <c r="C9">
        <v>1</v>
      </c>
      <c r="D9">
        <v>1.85</v>
      </c>
      <c r="E9">
        <v>0.21</v>
      </c>
      <c r="F9">
        <v>7.85</v>
      </c>
      <c r="G9">
        <v>20.9</v>
      </c>
      <c r="H9">
        <v>23.64</v>
      </c>
      <c r="I9">
        <v>0.77680000000000005</v>
      </c>
      <c r="J9">
        <v>463</v>
      </c>
      <c r="K9">
        <v>62.8</v>
      </c>
      <c r="L9">
        <v>27.999999999999996</v>
      </c>
      <c r="M9">
        <v>10.31</v>
      </c>
      <c r="N9">
        <v>0.25600000000000001</v>
      </c>
      <c r="O9">
        <v>2.8499999999999996</v>
      </c>
      <c r="P9">
        <v>8.4699999999999989</v>
      </c>
      <c r="Q9" s="5" t="s">
        <v>51</v>
      </c>
      <c r="R9" s="5" t="s">
        <v>52</v>
      </c>
      <c r="S9" s="6">
        <v>3.1E-2</v>
      </c>
      <c r="T9" s="7">
        <v>8.0000000000000004E-4</v>
      </c>
      <c r="U9" s="7">
        <v>4.4499999999999998E-2</v>
      </c>
      <c r="V9" s="5" t="s">
        <v>53</v>
      </c>
      <c r="W9" s="6">
        <v>3.0000000000000001E-3</v>
      </c>
      <c r="X9" s="5" t="s">
        <v>53</v>
      </c>
      <c r="Y9" s="3">
        <v>11.9</v>
      </c>
      <c r="Z9" s="8">
        <v>6.9999999999999994E-5</v>
      </c>
      <c r="AA9" s="8">
        <v>5.5999999999999999E-5</v>
      </c>
      <c r="AB9" s="9">
        <v>1.2999999999999999E-4</v>
      </c>
      <c r="AC9" s="9">
        <v>4.8000000000000001E-4</v>
      </c>
      <c r="AD9" s="6">
        <v>0.33200000000000002</v>
      </c>
      <c r="AE9" s="6">
        <v>0.22</v>
      </c>
      <c r="AF9" s="7">
        <v>1E-3</v>
      </c>
      <c r="AG9" s="4">
        <v>2.63</v>
      </c>
      <c r="AH9" s="7">
        <v>1.01E-2</v>
      </c>
      <c r="AI9" s="9">
        <v>4.0000000000000003E-5</v>
      </c>
      <c r="AJ9" s="4">
        <v>0.82</v>
      </c>
      <c r="AK9" s="5" t="s">
        <v>60</v>
      </c>
      <c r="AL9" s="6">
        <v>1.6E-2</v>
      </c>
      <c r="AM9" s="9">
        <v>3.3E-4</v>
      </c>
      <c r="AN9" s="5" t="s">
        <v>56</v>
      </c>
      <c r="AO9" s="9">
        <v>4.0000000000000003E-5</v>
      </c>
      <c r="AP9" s="4">
        <v>1.53</v>
      </c>
      <c r="AQ9" s="5" t="s">
        <v>55</v>
      </c>
      <c r="AR9" s="7">
        <v>4.07E-2</v>
      </c>
      <c r="AS9" s="9">
        <v>3.4000000000000002E-4</v>
      </c>
      <c r="AT9" s="5" t="s">
        <v>58</v>
      </c>
      <c r="AU9" s="8">
        <v>6.0000000000000002E-6</v>
      </c>
      <c r="AV9" s="9">
        <v>9.0000000000000006E-5</v>
      </c>
      <c r="AW9" s="5" t="s">
        <v>54</v>
      </c>
      <c r="AX9" s="6">
        <v>2E-3</v>
      </c>
    </row>
    <row r="10" spans="1:50">
      <c r="A10" t="s">
        <v>67</v>
      </c>
      <c r="B10" s="1">
        <v>43292</v>
      </c>
      <c r="C10">
        <v>1.1000000000000001</v>
      </c>
      <c r="D10">
        <v>2.46</v>
      </c>
      <c r="E10">
        <v>0.4</v>
      </c>
      <c r="F10">
        <v>8.4499999999999993</v>
      </c>
      <c r="G10">
        <v>20.14</v>
      </c>
      <c r="H10">
        <v>15.84</v>
      </c>
      <c r="I10">
        <v>0.89929999999999999</v>
      </c>
      <c r="J10">
        <v>53.42</v>
      </c>
      <c r="K10">
        <v>64.900000000000006</v>
      </c>
      <c r="L10">
        <v>35.000000000000007</v>
      </c>
      <c r="M10">
        <v>7.6230000000000002</v>
      </c>
      <c r="N10">
        <v>3.2000000000000001E-2</v>
      </c>
      <c r="O10">
        <v>2.6100000000000003</v>
      </c>
      <c r="P10">
        <v>15.19</v>
      </c>
      <c r="Q10" s="5" t="s">
        <v>51</v>
      </c>
      <c r="R10" s="5" t="s">
        <v>52</v>
      </c>
      <c r="S10" s="6">
        <v>2.9000000000000001E-2</v>
      </c>
      <c r="T10" s="7">
        <v>2.0000000000000001E-4</v>
      </c>
      <c r="U10" s="7">
        <v>2.1899999999999999E-2</v>
      </c>
      <c r="V10" s="8">
        <v>1.2999999999999999E-5</v>
      </c>
      <c r="W10" s="6">
        <v>4.0000000000000001E-3</v>
      </c>
      <c r="X10" s="5" t="s">
        <v>53</v>
      </c>
      <c r="Y10" s="4">
        <v>9.99</v>
      </c>
      <c r="Z10" s="8">
        <v>3.4E-5</v>
      </c>
      <c r="AA10" s="8">
        <v>3.8000000000000002E-5</v>
      </c>
      <c r="AB10" s="9">
        <v>1.7000000000000001E-4</v>
      </c>
      <c r="AC10" s="9">
        <v>4.4000000000000002E-4</v>
      </c>
      <c r="AD10" s="6">
        <v>0.06</v>
      </c>
      <c r="AE10" s="6">
        <v>0.42899999999999999</v>
      </c>
      <c r="AF10" s="7">
        <v>1.1999999999999999E-3</v>
      </c>
      <c r="AG10" s="4">
        <v>2.97</v>
      </c>
      <c r="AH10" s="7">
        <v>1.0500000000000001E-2</v>
      </c>
      <c r="AI10" s="5" t="s">
        <v>55</v>
      </c>
      <c r="AJ10" s="4">
        <v>1.76</v>
      </c>
      <c r="AK10" s="5" t="s">
        <v>60</v>
      </c>
      <c r="AL10" s="6">
        <v>1.6E-2</v>
      </c>
      <c r="AM10" s="9">
        <v>8.0000000000000007E-5</v>
      </c>
      <c r="AN10" s="5" t="s">
        <v>56</v>
      </c>
      <c r="AO10" s="5" t="s">
        <v>57</v>
      </c>
      <c r="AP10" s="4">
        <v>1.02</v>
      </c>
      <c r="AQ10" s="5" t="s">
        <v>55</v>
      </c>
      <c r="AR10" s="7">
        <v>4.7100000000000003E-2</v>
      </c>
      <c r="AS10" s="9">
        <v>9.0000000000000006E-5</v>
      </c>
      <c r="AT10" s="8">
        <v>5.0000000000000004E-6</v>
      </c>
      <c r="AU10" s="8">
        <v>1.9999999999999999E-6</v>
      </c>
      <c r="AV10" s="9">
        <v>6.9999999999999994E-5</v>
      </c>
      <c r="AW10" s="5" t="s">
        <v>54</v>
      </c>
      <c r="AX10" s="6">
        <v>2E-3</v>
      </c>
    </row>
    <row r="11" spans="1:50">
      <c r="A11" t="s">
        <v>68</v>
      </c>
      <c r="B11" s="1">
        <v>43293</v>
      </c>
      <c r="C11">
        <v>0.9</v>
      </c>
      <c r="D11">
        <v>1.45</v>
      </c>
      <c r="E11">
        <v>0.15</v>
      </c>
      <c r="F11">
        <v>8.06</v>
      </c>
      <c r="G11">
        <v>17.690000000000001</v>
      </c>
      <c r="H11">
        <v>19.940000000000001</v>
      </c>
      <c r="I11">
        <v>0.77070000000000005</v>
      </c>
      <c r="J11">
        <v>284.89999999999998</v>
      </c>
      <c r="K11">
        <v>61.2</v>
      </c>
      <c r="L11">
        <v>30</v>
      </c>
      <c r="M11">
        <v>8.8979999999999997</v>
      </c>
      <c r="N11">
        <v>9.6000000000000002E-2</v>
      </c>
      <c r="O11">
        <v>2.4</v>
      </c>
      <c r="P11">
        <v>15.600000000000001</v>
      </c>
      <c r="Q11" s="4">
        <v>0.02</v>
      </c>
      <c r="R11" s="5" t="s">
        <v>52</v>
      </c>
      <c r="S11" s="6">
        <v>4.2000000000000003E-2</v>
      </c>
      <c r="T11" s="5" t="s">
        <v>56</v>
      </c>
      <c r="U11" s="7">
        <v>5.28E-2</v>
      </c>
      <c r="V11" s="8">
        <v>3.6000000000000001E-5</v>
      </c>
      <c r="W11" s="6">
        <v>8.0000000000000002E-3</v>
      </c>
      <c r="X11" s="8">
        <v>1.2999999999999999E-5</v>
      </c>
      <c r="Y11" s="3">
        <v>10.7</v>
      </c>
      <c r="Z11" s="8">
        <v>2.9E-5</v>
      </c>
      <c r="AA11" s="8">
        <v>5.5000000000000002E-5</v>
      </c>
      <c r="AB11" s="9">
        <v>1.7000000000000001E-4</v>
      </c>
      <c r="AC11" s="9">
        <v>3.6000000000000002E-4</v>
      </c>
      <c r="AD11" s="6">
        <v>0.13500000000000001</v>
      </c>
      <c r="AE11" s="6">
        <v>0.20399999999999999</v>
      </c>
      <c r="AF11" s="7">
        <v>1.2999999999999999E-3</v>
      </c>
      <c r="AG11" s="4">
        <v>2.2400000000000002</v>
      </c>
      <c r="AH11" s="7">
        <v>1.5699999999999999E-2</v>
      </c>
      <c r="AI11" s="5" t="s">
        <v>55</v>
      </c>
      <c r="AJ11" s="4">
        <v>1.51</v>
      </c>
      <c r="AK11" s="5" t="s">
        <v>60</v>
      </c>
      <c r="AL11" s="6">
        <v>1.9E-2</v>
      </c>
      <c r="AM11" s="9">
        <v>6.9999999999999994E-5</v>
      </c>
      <c r="AN11" s="5" t="s">
        <v>56</v>
      </c>
      <c r="AO11" s="9">
        <v>4.0000000000000003E-5</v>
      </c>
      <c r="AP11" s="4">
        <v>0.85</v>
      </c>
      <c r="AQ11" s="5" t="s">
        <v>55</v>
      </c>
      <c r="AR11" s="7">
        <v>4.5499999999999999E-2</v>
      </c>
      <c r="AS11" s="9">
        <v>3.4000000000000002E-4</v>
      </c>
      <c r="AT11" s="8">
        <v>1.2999999999999999E-5</v>
      </c>
      <c r="AU11" s="8">
        <v>9.0000000000000002E-6</v>
      </c>
      <c r="AV11" s="9">
        <v>1.4999999999999999E-4</v>
      </c>
      <c r="AW11" s="5" t="s">
        <v>54</v>
      </c>
      <c r="AX11" s="5" t="s">
        <v>54</v>
      </c>
    </row>
    <row r="12" spans="1:50">
      <c r="A12" t="s">
        <v>69</v>
      </c>
      <c r="B12" s="1">
        <v>43293</v>
      </c>
      <c r="C12">
        <v>2.1</v>
      </c>
      <c r="D12">
        <v>3.45</v>
      </c>
      <c r="E12">
        <v>0.82</v>
      </c>
      <c r="F12">
        <v>8.14</v>
      </c>
      <c r="G12">
        <v>18.95</v>
      </c>
      <c r="H12">
        <v>12.96</v>
      </c>
      <c r="I12">
        <v>0.53749999999999998</v>
      </c>
      <c r="J12">
        <v>151.4</v>
      </c>
      <c r="K12">
        <v>98.8</v>
      </c>
      <c r="L12">
        <v>46.999999999999993</v>
      </c>
      <c r="M12">
        <v>10.15</v>
      </c>
      <c r="N12">
        <v>3.1E-2</v>
      </c>
      <c r="O12">
        <v>4.37</v>
      </c>
      <c r="P12">
        <v>8.93</v>
      </c>
      <c r="Q12" s="5" t="s">
        <v>51</v>
      </c>
      <c r="R12" s="5" t="s">
        <v>52</v>
      </c>
      <c r="S12" s="6">
        <v>8.9999999999999993E-3</v>
      </c>
      <c r="T12" s="5" t="s">
        <v>56</v>
      </c>
      <c r="U12" s="7">
        <v>3.5299999999999998E-2</v>
      </c>
      <c r="V12" s="5" t="s">
        <v>53</v>
      </c>
      <c r="W12" s="6">
        <v>3.0000000000000001E-3</v>
      </c>
      <c r="X12" s="5" t="s">
        <v>53</v>
      </c>
      <c r="Y12" s="3">
        <v>14.8</v>
      </c>
      <c r="Z12" s="8">
        <v>3.0000000000000001E-6</v>
      </c>
      <c r="AA12" s="8">
        <v>3.4999999999999997E-5</v>
      </c>
      <c r="AB12" s="9">
        <v>1.1E-4</v>
      </c>
      <c r="AC12" s="9">
        <v>2.3000000000000001E-4</v>
      </c>
      <c r="AD12" s="6">
        <v>8.8999999999999996E-2</v>
      </c>
      <c r="AE12" s="6">
        <v>0.33100000000000002</v>
      </c>
      <c r="AF12" s="7">
        <v>6.9999999999999999E-4</v>
      </c>
      <c r="AG12" s="4">
        <v>3.87</v>
      </c>
      <c r="AH12" s="7">
        <v>2.2700000000000001E-2</v>
      </c>
      <c r="AI12" s="5" t="s">
        <v>55</v>
      </c>
      <c r="AJ12" s="4">
        <v>0.74</v>
      </c>
      <c r="AK12" s="7">
        <v>2.0000000000000001E-4</v>
      </c>
      <c r="AL12" s="6">
        <v>1.4E-2</v>
      </c>
      <c r="AM12" s="9">
        <v>9.0000000000000006E-5</v>
      </c>
      <c r="AN12" s="5" t="s">
        <v>56</v>
      </c>
      <c r="AO12" s="9">
        <v>5.0000000000000002E-5</v>
      </c>
      <c r="AP12" s="4">
        <v>1.08</v>
      </c>
      <c r="AQ12" s="5" t="s">
        <v>55</v>
      </c>
      <c r="AR12" s="7">
        <v>4.4299999999999999E-2</v>
      </c>
      <c r="AS12" s="9">
        <v>1.1E-4</v>
      </c>
      <c r="AT12" s="5" t="s">
        <v>58</v>
      </c>
      <c r="AU12" s="8">
        <v>1.2999999999999999E-5</v>
      </c>
      <c r="AV12" s="9">
        <v>8.0000000000000007E-5</v>
      </c>
      <c r="AW12" s="5" t="s">
        <v>54</v>
      </c>
      <c r="AX12" s="5" t="s">
        <v>54</v>
      </c>
    </row>
    <row r="13" spans="1:50">
      <c r="A13" t="s">
        <v>70</v>
      </c>
      <c r="B13" s="1">
        <v>43293</v>
      </c>
      <c r="C13">
        <v>1.2</v>
      </c>
      <c r="D13">
        <v>3.22</v>
      </c>
      <c r="E13">
        <v>0.73</v>
      </c>
      <c r="F13">
        <v>8.5399999999999991</v>
      </c>
      <c r="G13">
        <v>18.72</v>
      </c>
      <c r="H13">
        <v>20.010000000000002</v>
      </c>
      <c r="I13">
        <v>1.119</v>
      </c>
      <c r="J13">
        <v>89.03</v>
      </c>
      <c r="K13">
        <v>141.19999999999999</v>
      </c>
      <c r="L13">
        <v>60</v>
      </c>
      <c r="M13">
        <v>12.22</v>
      </c>
      <c r="N13">
        <v>5.0000000000000001E-3</v>
      </c>
      <c r="O13">
        <v>6.41</v>
      </c>
      <c r="P13">
        <v>11.34</v>
      </c>
      <c r="Q13" s="5" t="s">
        <v>51</v>
      </c>
      <c r="R13" s="5" t="s">
        <v>52</v>
      </c>
      <c r="S13" s="6">
        <v>2.1999999999999999E-2</v>
      </c>
      <c r="T13" s="5" t="s">
        <v>56</v>
      </c>
      <c r="U13" s="7">
        <v>4.8800000000000003E-2</v>
      </c>
      <c r="V13" s="5" t="s">
        <v>53</v>
      </c>
      <c r="W13" s="6">
        <v>3.0000000000000001E-3</v>
      </c>
      <c r="X13" s="5" t="s">
        <v>53</v>
      </c>
      <c r="Y13" s="3">
        <v>21.5</v>
      </c>
      <c r="Z13" s="8">
        <v>6.9999999999999999E-6</v>
      </c>
      <c r="AA13" s="8">
        <v>4.8000000000000001E-5</v>
      </c>
      <c r="AB13" s="9">
        <v>8.0000000000000007E-5</v>
      </c>
      <c r="AC13" s="9">
        <v>2.9999999999999997E-4</v>
      </c>
      <c r="AD13" s="6">
        <v>2.9000000000000001E-2</v>
      </c>
      <c r="AE13" s="6">
        <v>0.61499999999999999</v>
      </c>
      <c r="AF13" s="7">
        <v>6.9999999999999999E-4</v>
      </c>
      <c r="AG13" s="4">
        <v>5.54</v>
      </c>
      <c r="AH13" s="7">
        <v>2.0899999999999998E-2</v>
      </c>
      <c r="AI13" s="5" t="s">
        <v>55</v>
      </c>
      <c r="AJ13" s="4">
        <v>0.99</v>
      </c>
      <c r="AK13" s="7">
        <v>1E-4</v>
      </c>
      <c r="AL13" s="6">
        <v>1.7999999999999999E-2</v>
      </c>
      <c r="AM13" s="9">
        <v>6.0000000000000002E-5</v>
      </c>
      <c r="AN13" s="5" t="s">
        <v>56</v>
      </c>
      <c r="AO13" s="9">
        <v>6.0000000000000002E-5</v>
      </c>
      <c r="AP13" s="4">
        <v>0.88</v>
      </c>
      <c r="AQ13" s="5" t="s">
        <v>55</v>
      </c>
      <c r="AR13" s="7">
        <v>5.5800000000000002E-2</v>
      </c>
      <c r="AS13" s="9">
        <v>1.3999999999999999E-4</v>
      </c>
      <c r="AT13" s="5" t="s">
        <v>58</v>
      </c>
      <c r="AU13" s="8">
        <v>3.8999999999999999E-5</v>
      </c>
      <c r="AV13" s="9">
        <v>1.2999999999999999E-4</v>
      </c>
      <c r="AW13" s="5" t="s">
        <v>54</v>
      </c>
      <c r="AX13" s="5" t="s">
        <v>54</v>
      </c>
    </row>
    <row r="14" spans="1:50">
      <c r="A14" t="s">
        <v>71</v>
      </c>
      <c r="B14" s="1">
        <v>43294</v>
      </c>
      <c r="C14">
        <v>2</v>
      </c>
      <c r="D14">
        <v>6.62</v>
      </c>
      <c r="E14">
        <v>1.1399999999999999</v>
      </c>
      <c r="F14">
        <v>7.94</v>
      </c>
      <c r="G14">
        <v>16.96</v>
      </c>
      <c r="H14">
        <v>15.85</v>
      </c>
      <c r="I14">
        <v>0.66990000000000005</v>
      </c>
      <c r="J14">
        <v>195.9</v>
      </c>
      <c r="K14">
        <v>119.3</v>
      </c>
      <c r="L14">
        <v>64.000000000000057</v>
      </c>
      <c r="M14">
        <v>11.61</v>
      </c>
      <c r="N14">
        <v>3.7999999999999999E-2</v>
      </c>
      <c r="O14">
        <v>5.48</v>
      </c>
      <c r="P14">
        <v>18.700000000000003</v>
      </c>
      <c r="Q14" s="5" t="s">
        <v>51</v>
      </c>
      <c r="R14" s="5" t="s">
        <v>52</v>
      </c>
      <c r="S14" s="6">
        <v>8.0000000000000002E-3</v>
      </c>
      <c r="T14" s="5" t="s">
        <v>56</v>
      </c>
      <c r="U14" s="7">
        <v>3.3399999999999999E-2</v>
      </c>
      <c r="V14" s="5" t="s">
        <v>53</v>
      </c>
      <c r="W14" s="6">
        <v>3.0000000000000001E-3</v>
      </c>
      <c r="X14" s="8">
        <v>2.3E-5</v>
      </c>
      <c r="Y14" s="3">
        <v>19.8</v>
      </c>
      <c r="Z14" s="8">
        <v>2.4000000000000001E-5</v>
      </c>
      <c r="AA14" s="8">
        <v>3.8999999999999999E-5</v>
      </c>
      <c r="AB14" s="9">
        <v>8.0000000000000007E-5</v>
      </c>
      <c r="AC14" s="9">
        <v>8.3000000000000001E-4</v>
      </c>
      <c r="AD14" s="6">
        <v>5.5E-2</v>
      </c>
      <c r="AE14" s="6">
        <v>0.44700000000000001</v>
      </c>
      <c r="AF14" s="7">
        <v>1.1999999999999999E-3</v>
      </c>
      <c r="AG14" s="4">
        <v>4.96</v>
      </c>
      <c r="AH14" s="7">
        <v>4.8999999999999998E-3</v>
      </c>
      <c r="AI14" s="5" t="s">
        <v>55</v>
      </c>
      <c r="AJ14" s="4">
        <v>1.67</v>
      </c>
      <c r="AK14" s="5" t="s">
        <v>60</v>
      </c>
      <c r="AL14" s="6">
        <v>8.0000000000000002E-3</v>
      </c>
      <c r="AM14" s="9">
        <v>5.0000000000000002E-5</v>
      </c>
      <c r="AN14" s="5" t="s">
        <v>56</v>
      </c>
      <c r="AO14" s="5" t="s">
        <v>57</v>
      </c>
      <c r="AP14" s="4">
        <v>4.33</v>
      </c>
      <c r="AQ14" s="5" t="s">
        <v>55</v>
      </c>
      <c r="AR14" s="7">
        <v>6.4299999999999996E-2</v>
      </c>
      <c r="AS14" s="9">
        <v>2.5999999999999998E-4</v>
      </c>
      <c r="AT14" s="5" t="s">
        <v>58</v>
      </c>
      <c r="AU14" s="8">
        <v>3.9999999999999998E-6</v>
      </c>
      <c r="AV14" s="9">
        <v>9.0000000000000006E-5</v>
      </c>
      <c r="AW14" s="5" t="s">
        <v>54</v>
      </c>
      <c r="AX14" s="5" t="s">
        <v>54</v>
      </c>
    </row>
    <row r="15" spans="1:50">
      <c r="A15" t="s">
        <v>72</v>
      </c>
      <c r="B15" s="1">
        <v>43294</v>
      </c>
      <c r="C15">
        <v>0.9</v>
      </c>
      <c r="D15">
        <v>4.0999999999999996</v>
      </c>
      <c r="E15">
        <v>1.1599999999999999</v>
      </c>
      <c r="F15">
        <v>8.3699999999999992</v>
      </c>
      <c r="G15">
        <v>15</v>
      </c>
      <c r="H15">
        <v>23.57</v>
      </c>
      <c r="I15">
        <v>1.5389999999999999</v>
      </c>
      <c r="J15">
        <v>26.71</v>
      </c>
      <c r="K15">
        <v>171.1</v>
      </c>
      <c r="L15">
        <v>81.999999999999986</v>
      </c>
      <c r="M15">
        <v>13.74</v>
      </c>
      <c r="N15">
        <v>-1E-3</v>
      </c>
      <c r="O15">
        <v>6.7700000000000005</v>
      </c>
      <c r="P15">
        <v>85.53</v>
      </c>
      <c r="Q15" s="5" t="s">
        <v>51</v>
      </c>
      <c r="R15" s="5" t="s">
        <v>52</v>
      </c>
      <c r="S15" s="6">
        <v>1.4999999999999999E-2</v>
      </c>
      <c r="T15" s="7">
        <v>2.0000000000000001E-4</v>
      </c>
      <c r="U15" s="6">
        <v>0.10299999999999999</v>
      </c>
      <c r="V15" s="5" t="s">
        <v>53</v>
      </c>
      <c r="W15" s="6">
        <v>1.4999999999999999E-2</v>
      </c>
      <c r="X15" s="5" t="s">
        <v>53</v>
      </c>
      <c r="Y15" s="3">
        <v>22.9</v>
      </c>
      <c r="Z15" s="8">
        <v>1.2999999999999999E-5</v>
      </c>
      <c r="AA15" s="8">
        <v>3.8999999999999999E-5</v>
      </c>
      <c r="AB15" s="9">
        <v>4.0000000000000003E-5</v>
      </c>
      <c r="AC15" s="9">
        <v>5.1999999999999995E-4</v>
      </c>
      <c r="AD15" s="6">
        <v>3.6999999999999998E-2</v>
      </c>
      <c r="AE15" s="6">
        <v>0.93400000000000005</v>
      </c>
      <c r="AF15" s="7">
        <v>3.2000000000000002E-3</v>
      </c>
      <c r="AG15" s="4">
        <v>6.34</v>
      </c>
      <c r="AH15" s="7">
        <v>2.07E-2</v>
      </c>
      <c r="AI15" s="5" t="s">
        <v>55</v>
      </c>
      <c r="AJ15" s="4">
        <v>7.25</v>
      </c>
      <c r="AK15" s="5" t="s">
        <v>60</v>
      </c>
      <c r="AL15" s="6">
        <v>1.9E-2</v>
      </c>
      <c r="AM15" s="9">
        <v>4.0000000000000003E-5</v>
      </c>
      <c r="AN15" s="5" t="s">
        <v>56</v>
      </c>
      <c r="AO15" s="5" t="s">
        <v>57</v>
      </c>
      <c r="AP15" s="4">
        <v>0.27</v>
      </c>
      <c r="AQ15" s="5" t="s">
        <v>55</v>
      </c>
      <c r="AR15" s="6">
        <v>0.11700000000000001</v>
      </c>
      <c r="AS15" s="9">
        <v>1E-4</v>
      </c>
      <c r="AT15" s="5" t="s">
        <v>58</v>
      </c>
      <c r="AU15" s="8">
        <v>7.9999999999999996E-6</v>
      </c>
      <c r="AV15" s="9">
        <v>6.0000000000000002E-5</v>
      </c>
      <c r="AW15" s="5" t="s">
        <v>54</v>
      </c>
      <c r="AX15" s="5" t="s">
        <v>54</v>
      </c>
    </row>
    <row r="16" spans="1:50">
      <c r="A16" t="s">
        <v>73</v>
      </c>
      <c r="B16" s="1">
        <v>43292</v>
      </c>
      <c r="C16">
        <v>1</v>
      </c>
      <c r="D16">
        <v>11</v>
      </c>
      <c r="E16">
        <v>7.13</v>
      </c>
      <c r="F16">
        <v>8.75</v>
      </c>
      <c r="G16">
        <v>21.1</v>
      </c>
      <c r="H16">
        <v>19.3</v>
      </c>
      <c r="I16">
        <v>1.391</v>
      </c>
      <c r="J16">
        <v>26.71</v>
      </c>
      <c r="K16">
        <v>244.2</v>
      </c>
      <c r="L16">
        <v>124.00000000000001</v>
      </c>
      <c r="M16">
        <v>16.93</v>
      </c>
      <c r="N16">
        <v>1.6E-2</v>
      </c>
      <c r="O16">
        <v>10.039999999999999</v>
      </c>
      <c r="P16">
        <v>61.33</v>
      </c>
      <c r="Q16" s="5" t="s">
        <v>51</v>
      </c>
      <c r="R16" s="5" t="s">
        <v>52</v>
      </c>
      <c r="S16" s="6">
        <v>5.0000000000000001E-3</v>
      </c>
      <c r="T16" s="7">
        <v>5.9999999999999995E-4</v>
      </c>
      <c r="U16" s="7">
        <v>7.4399999999999994E-2</v>
      </c>
      <c r="V16" s="5" t="s">
        <v>53</v>
      </c>
      <c r="W16" s="6">
        <v>6.0000000000000001E-3</v>
      </c>
      <c r="X16" s="8">
        <v>6.9999999999999999E-6</v>
      </c>
      <c r="Y16" s="3">
        <v>29.8</v>
      </c>
      <c r="Z16" s="8">
        <v>9.0000000000000002E-6</v>
      </c>
      <c r="AA16" s="8">
        <v>3.4E-5</v>
      </c>
      <c r="AB16" s="9">
        <v>6.9999999999999994E-5</v>
      </c>
      <c r="AC16" s="9">
        <v>6.9999999999999999E-4</v>
      </c>
      <c r="AD16" s="6">
        <v>4.3999999999999997E-2</v>
      </c>
      <c r="AE16" s="4">
        <v>2.4900000000000002</v>
      </c>
      <c r="AF16" s="7">
        <v>3.0000000000000001E-3</v>
      </c>
      <c r="AG16" s="3">
        <v>12.7</v>
      </c>
      <c r="AH16" s="7">
        <v>3.5099999999999999E-2</v>
      </c>
      <c r="AI16" s="9">
        <v>1.2999999999999999E-4</v>
      </c>
      <c r="AJ16" s="4">
        <v>5.29</v>
      </c>
      <c r="AK16" s="5" t="s">
        <v>60</v>
      </c>
      <c r="AL16" s="6">
        <v>1.7999999999999999E-2</v>
      </c>
      <c r="AM16" s="9">
        <v>1.9000000000000001E-4</v>
      </c>
      <c r="AN16" s="5" t="s">
        <v>56</v>
      </c>
      <c r="AO16" s="5" t="s">
        <v>57</v>
      </c>
      <c r="AP16" s="4">
        <v>1.57</v>
      </c>
      <c r="AQ16" s="5" t="s">
        <v>55</v>
      </c>
      <c r="AR16" s="6">
        <v>0.14899999999999999</v>
      </c>
      <c r="AS16" s="9">
        <v>1E-4</v>
      </c>
      <c r="AT16" s="5" t="s">
        <v>58</v>
      </c>
      <c r="AU16" s="8">
        <v>8.7999999999999998E-5</v>
      </c>
      <c r="AV16" s="9">
        <v>9.0000000000000006E-5</v>
      </c>
      <c r="AW16" s="5" t="s">
        <v>54</v>
      </c>
      <c r="AX16" s="5" t="s">
        <v>54</v>
      </c>
    </row>
    <row r="17" spans="1:50">
      <c r="A17" t="s">
        <v>74</v>
      </c>
      <c r="B17" s="1">
        <v>43292</v>
      </c>
      <c r="C17">
        <v>1.5</v>
      </c>
      <c r="D17">
        <v>5.41</v>
      </c>
      <c r="E17">
        <v>1.68</v>
      </c>
      <c r="F17">
        <v>8.57</v>
      </c>
      <c r="G17">
        <v>20.7</v>
      </c>
      <c r="H17">
        <v>14.98</v>
      </c>
      <c r="I17">
        <v>1.085</v>
      </c>
      <c r="J17">
        <v>17.809999999999999</v>
      </c>
      <c r="K17">
        <v>232.4</v>
      </c>
      <c r="L17">
        <v>115.99999999999994</v>
      </c>
      <c r="M17">
        <v>16.010000000000002</v>
      </c>
      <c r="N17">
        <v>8.9999999999999993E-3</v>
      </c>
      <c r="O17">
        <v>13.129999999999999</v>
      </c>
      <c r="P17">
        <v>70.199999999999989</v>
      </c>
      <c r="Q17" s="4">
        <v>0.01</v>
      </c>
      <c r="R17" s="5" t="s">
        <v>52</v>
      </c>
      <c r="S17" s="6">
        <v>1E-3</v>
      </c>
      <c r="T17" s="7">
        <v>2.0000000000000001E-4</v>
      </c>
      <c r="U17" s="7">
        <v>5.6099999999999997E-2</v>
      </c>
      <c r="V17" s="5" t="s">
        <v>53</v>
      </c>
      <c r="W17" s="6">
        <v>3.0000000000000001E-3</v>
      </c>
      <c r="X17" s="5" t="s">
        <v>53</v>
      </c>
      <c r="Y17" s="3">
        <v>27.1</v>
      </c>
      <c r="Z17" s="8">
        <v>1.8E-5</v>
      </c>
      <c r="AA17" s="8">
        <v>2.5999999999999998E-5</v>
      </c>
      <c r="AB17" s="9">
        <v>4.0000000000000003E-5</v>
      </c>
      <c r="AC17" s="9">
        <v>7.1000000000000002E-4</v>
      </c>
      <c r="AD17" s="6">
        <v>2.1999999999999999E-2</v>
      </c>
      <c r="AE17" s="4">
        <v>2.02</v>
      </c>
      <c r="AF17" s="7">
        <v>2.8E-3</v>
      </c>
      <c r="AG17" s="3">
        <v>11.8</v>
      </c>
      <c r="AH17" s="7">
        <v>2.3300000000000001E-2</v>
      </c>
      <c r="AI17" s="9">
        <v>1.0000000000000001E-5</v>
      </c>
      <c r="AJ17" s="4">
        <v>6.19</v>
      </c>
      <c r="AK17" s="5" t="s">
        <v>60</v>
      </c>
      <c r="AL17" s="6">
        <v>1.4999999999999999E-2</v>
      </c>
      <c r="AM17" s="9">
        <v>8.0000000000000007E-5</v>
      </c>
      <c r="AN17" s="5" t="s">
        <v>56</v>
      </c>
      <c r="AO17" s="5" t="s">
        <v>57</v>
      </c>
      <c r="AP17" s="4">
        <v>2.11</v>
      </c>
      <c r="AQ17" s="5" t="s">
        <v>55</v>
      </c>
      <c r="AR17" s="6">
        <v>0.13300000000000001</v>
      </c>
      <c r="AS17" s="9">
        <v>8.0000000000000007E-5</v>
      </c>
      <c r="AT17" s="5" t="s">
        <v>58</v>
      </c>
      <c r="AU17" s="8">
        <v>6.0000000000000002E-6</v>
      </c>
      <c r="AV17" s="9">
        <v>3.0000000000000001E-5</v>
      </c>
      <c r="AW17" s="5" t="s">
        <v>54</v>
      </c>
      <c r="AX17" s="6">
        <v>3.0000000000000001E-3</v>
      </c>
    </row>
    <row r="18" spans="1:50">
      <c r="A18" t="s">
        <v>75</v>
      </c>
      <c r="Q18" s="5" t="s">
        <v>51</v>
      </c>
      <c r="R18" s="5" t="s">
        <v>52</v>
      </c>
      <c r="S18" s="6">
        <v>4.0000000000000001E-3</v>
      </c>
      <c r="T18" s="5" t="s">
        <v>56</v>
      </c>
      <c r="U18" s="7">
        <v>6.9999999999999999E-4</v>
      </c>
      <c r="V18" s="8">
        <v>9.0000000000000002E-6</v>
      </c>
      <c r="W18" s="5" t="s">
        <v>54</v>
      </c>
      <c r="X18" s="8">
        <v>2.3E-5</v>
      </c>
      <c r="Y18" s="4">
        <v>0.06</v>
      </c>
      <c r="Z18" s="8">
        <v>7.9999999999999996E-6</v>
      </c>
      <c r="AA18" s="8">
        <v>2.0000000000000002E-5</v>
      </c>
      <c r="AB18" s="9">
        <v>1.2E-4</v>
      </c>
      <c r="AC18" s="9">
        <v>9.1E-4</v>
      </c>
      <c r="AD18" s="6">
        <v>7.4999999999999997E-2</v>
      </c>
      <c r="AE18" s="6">
        <v>6.0000000000000001E-3</v>
      </c>
      <c r="AF18" s="5" t="s">
        <v>60</v>
      </c>
      <c r="AG18" s="6">
        <v>1.0999999999999999E-2</v>
      </c>
      <c r="AH18" s="7">
        <v>5.0000000000000001E-4</v>
      </c>
      <c r="AI18" s="9">
        <v>5.0000000000000002E-5</v>
      </c>
      <c r="AJ18" s="4">
        <v>0.02</v>
      </c>
      <c r="AK18" s="5" t="s">
        <v>60</v>
      </c>
      <c r="AL18" s="6">
        <v>5.0000000000000001E-3</v>
      </c>
      <c r="AM18" s="9">
        <v>9.0000000000000006E-5</v>
      </c>
      <c r="AN18" s="5" t="s">
        <v>56</v>
      </c>
      <c r="AO18" s="5" t="s">
        <v>57</v>
      </c>
      <c r="AP18" s="5" t="s">
        <v>76</v>
      </c>
      <c r="AQ18" s="9">
        <v>2.1000000000000001E-4</v>
      </c>
      <c r="AR18" s="7">
        <v>2.0000000000000001E-4</v>
      </c>
      <c r="AS18" s="9">
        <v>1.9000000000000001E-4</v>
      </c>
      <c r="AT18" s="8">
        <v>1.0000000000000001E-5</v>
      </c>
      <c r="AU18" s="8">
        <v>7.9999999999999996E-6</v>
      </c>
      <c r="AV18" s="9">
        <v>2.0000000000000002E-5</v>
      </c>
      <c r="AW18" s="5" t="s">
        <v>54</v>
      </c>
      <c r="AX18" s="5" t="s">
        <v>54</v>
      </c>
    </row>
    <row r="19" spans="1:50">
      <c r="B19" s="2"/>
    </row>
    <row r="20" spans="1:50">
      <c r="B20" s="2"/>
    </row>
    <row r="21" spans="1:50">
      <c r="B21" s="2"/>
    </row>
    <row r="22" spans="1:50">
      <c r="B22" s="2"/>
    </row>
    <row r="23" spans="1:50">
      <c r="B23" s="2"/>
    </row>
    <row r="24" spans="1:50">
      <c r="B24" s="2"/>
    </row>
    <row r="25" spans="1:50">
      <c r="B25" s="2"/>
    </row>
    <row r="26" spans="1:50">
      <c r="B26" s="2"/>
    </row>
    <row r="27" spans="1:50">
      <c r="B27" s="2"/>
    </row>
    <row r="28" spans="1:50">
      <c r="B28" s="2"/>
    </row>
    <row r="29" spans="1:50">
      <c r="B29" s="2"/>
    </row>
    <row r="30" spans="1:50">
      <c r="B30" s="2"/>
    </row>
    <row r="31" spans="1:50">
      <c r="B31" s="2"/>
    </row>
    <row r="32" spans="1:50">
      <c r="B32" s="2"/>
    </row>
    <row r="33" spans="2:2">
      <c r="B33" s="2"/>
    </row>
    <row r="34" spans="2:2">
      <c r="B34" s="2"/>
    </row>
    <row r="35" spans="2:2">
      <c r="B35" s="2"/>
    </row>
    <row r="36" spans="2:2">
      <c r="B36" s="2"/>
    </row>
    <row r="37" spans="2:2">
      <c r="B37" s="2"/>
    </row>
    <row r="38" spans="2:2">
      <c r="B38" s="2"/>
    </row>
    <row r="39" spans="2:2">
      <c r="B39" s="2"/>
    </row>
    <row r="40" spans="2:2">
      <c r="B40" s="2"/>
    </row>
    <row r="41" spans="2:2">
      <c r="B41" s="2"/>
    </row>
    <row r="42" spans="2:2">
      <c r="B42" s="2"/>
    </row>
    <row r="43" spans="2:2">
      <c r="B43" s="2"/>
    </row>
    <row r="44" spans="2:2">
      <c r="B44" s="2"/>
    </row>
    <row r="45" spans="2:2">
      <c r="B45" s="2"/>
    </row>
    <row r="46" spans="2:2">
      <c r="B46" s="2"/>
    </row>
    <row r="47" spans="2:2">
      <c r="B47" s="2"/>
    </row>
    <row r="48" spans="2:2">
      <c r="B48" s="2"/>
    </row>
    <row r="49" spans="2:2">
      <c r="B49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B8D07-E1AD-4C55-9335-68846DAE2E52}">
  <dimension ref="A1:B16"/>
  <sheetViews>
    <sheetView workbookViewId="0">
      <selection activeCell="B16" sqref="B16"/>
    </sheetView>
  </sheetViews>
  <sheetFormatPr defaultRowHeight="14.45"/>
  <sheetData>
    <row r="1" spans="1:2">
      <c r="A1" t="s">
        <v>7</v>
      </c>
      <c r="B1" t="s">
        <v>9</v>
      </c>
    </row>
    <row r="2" spans="1:2">
      <c r="A2">
        <v>14.98</v>
      </c>
      <c r="B2">
        <v>17.809999999999999</v>
      </c>
    </row>
    <row r="3" spans="1:2">
      <c r="A3">
        <v>18.04</v>
      </c>
      <c r="B3">
        <v>311.60000000000002</v>
      </c>
    </row>
    <row r="4" spans="1:2">
      <c r="A4">
        <v>18.440000000000001</v>
      </c>
      <c r="B4">
        <v>276</v>
      </c>
    </row>
    <row r="5" spans="1:2">
      <c r="A5">
        <v>17.2</v>
      </c>
      <c r="B5">
        <v>142.5</v>
      </c>
    </row>
    <row r="6" spans="1:2">
      <c r="A6">
        <v>23.64</v>
      </c>
      <c r="B6">
        <v>463</v>
      </c>
    </row>
    <row r="7" spans="1:2">
      <c r="A7">
        <v>15.84</v>
      </c>
      <c r="B7">
        <v>53.42</v>
      </c>
    </row>
    <row r="8" spans="1:2">
      <c r="A8">
        <v>12.96</v>
      </c>
      <c r="B8">
        <v>151.4</v>
      </c>
    </row>
    <row r="9" spans="1:2">
      <c r="A9">
        <v>19.940000000000001</v>
      </c>
      <c r="B9">
        <v>284.89999999999998</v>
      </c>
    </row>
    <row r="10" spans="1:2">
      <c r="A10">
        <v>18.25</v>
      </c>
      <c r="B10">
        <v>258.2</v>
      </c>
    </row>
    <row r="11" spans="1:2">
      <c r="A11">
        <v>21.93</v>
      </c>
      <c r="B11">
        <v>249.3</v>
      </c>
    </row>
    <row r="12" spans="1:2">
      <c r="A12">
        <v>16.93</v>
      </c>
      <c r="B12">
        <v>222.6</v>
      </c>
    </row>
    <row r="13" spans="1:2">
      <c r="A13">
        <v>15.85</v>
      </c>
      <c r="B13">
        <v>195.9</v>
      </c>
    </row>
    <row r="16" spans="1:2">
      <c r="A16">
        <f>CORREL(A2:A13,B2:B13)</f>
        <v>0.78965194617657397</v>
      </c>
      <c r="B16" t="s">
        <v>77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7F063-AF2B-493F-9579-E8D48C0C540F}">
  <dimension ref="A1:H18"/>
  <sheetViews>
    <sheetView workbookViewId="0">
      <selection sqref="A1:H17"/>
    </sheetView>
  </sheetViews>
  <sheetFormatPr defaultRowHeight="14.45"/>
  <cols>
    <col min="1" max="1" width="8.85546875"/>
    <col min="2" max="2" width="9" bestFit="1" customWidth="1"/>
    <col min="3" max="3" width="5" bestFit="1" customWidth="1"/>
    <col min="4" max="4" width="10.28515625" bestFit="1" customWidth="1"/>
    <col min="5" max="5" width="9" bestFit="1" customWidth="1"/>
    <col min="6" max="6" width="15.7109375" bestFit="1" customWidth="1"/>
    <col min="7" max="7" width="20.28515625" bestFit="1" customWidth="1"/>
    <col min="8" max="8" width="10.140625" bestFit="1" customWidth="1"/>
  </cols>
  <sheetData>
    <row r="1" spans="1:8">
      <c r="A1" t="s">
        <v>0</v>
      </c>
      <c r="B1" t="s">
        <v>2</v>
      </c>
      <c r="C1" t="s">
        <v>78</v>
      </c>
      <c r="D1" t="s">
        <v>7</v>
      </c>
      <c r="E1" t="s">
        <v>8</v>
      </c>
      <c r="F1" t="s">
        <v>9</v>
      </c>
      <c r="G1" t="s">
        <v>79</v>
      </c>
      <c r="H1" s="2" t="s">
        <v>80</v>
      </c>
    </row>
    <row r="2" spans="1:8">
      <c r="A2" t="s">
        <v>74</v>
      </c>
      <c r="B2" s="12">
        <v>1.5</v>
      </c>
      <c r="C2" s="12">
        <v>8.57</v>
      </c>
      <c r="D2" s="12">
        <v>14.98</v>
      </c>
      <c r="E2" s="12">
        <v>1.085</v>
      </c>
      <c r="F2" s="11">
        <v>17.809999999999999</v>
      </c>
      <c r="G2">
        <v>115.99999999999994</v>
      </c>
      <c r="H2" s="10">
        <v>22</v>
      </c>
    </row>
    <row r="3" spans="1:8">
      <c r="A3" t="s">
        <v>73</v>
      </c>
      <c r="B3" s="12">
        <v>1</v>
      </c>
      <c r="C3" s="12">
        <v>8.75</v>
      </c>
      <c r="D3" s="12">
        <v>19.3</v>
      </c>
      <c r="E3" s="12">
        <v>1.391</v>
      </c>
      <c r="F3" s="11">
        <v>26.71</v>
      </c>
      <c r="G3">
        <v>124.00000000000001</v>
      </c>
      <c r="H3" s="10">
        <v>44</v>
      </c>
    </row>
    <row r="4" spans="1:8">
      <c r="A4" t="s">
        <v>63</v>
      </c>
      <c r="B4" s="12">
        <v>1.7</v>
      </c>
      <c r="C4" s="12">
        <v>8.48</v>
      </c>
      <c r="D4" s="12">
        <v>18.04</v>
      </c>
      <c r="E4" s="12">
        <v>0.61339999999999995</v>
      </c>
      <c r="F4" s="11">
        <v>311.60000000000002</v>
      </c>
      <c r="G4">
        <v>33</v>
      </c>
      <c r="H4" s="10">
        <v>157</v>
      </c>
    </row>
    <row r="5" spans="1:8">
      <c r="A5" t="s">
        <v>64</v>
      </c>
      <c r="B5" s="12">
        <v>1.8</v>
      </c>
      <c r="C5" s="12">
        <v>8.25</v>
      </c>
      <c r="D5" s="12">
        <v>18.440000000000001</v>
      </c>
      <c r="E5" s="12">
        <v>0.67220000000000002</v>
      </c>
      <c r="F5" s="11">
        <v>276</v>
      </c>
      <c r="G5">
        <v>34.000000000000007</v>
      </c>
      <c r="H5" s="10">
        <v>106</v>
      </c>
    </row>
    <row r="6" spans="1:8">
      <c r="A6" t="s">
        <v>65</v>
      </c>
      <c r="B6" s="12">
        <v>1.1000000000000001</v>
      </c>
      <c r="C6" s="12">
        <v>8.14</v>
      </c>
      <c r="D6" s="12">
        <v>17.2</v>
      </c>
      <c r="E6" s="12">
        <v>0.79449999999999998</v>
      </c>
      <c r="F6" s="11">
        <v>142.5</v>
      </c>
      <c r="G6">
        <v>42</v>
      </c>
      <c r="H6" s="10">
        <v>32</v>
      </c>
    </row>
    <row r="7" spans="1:8">
      <c r="A7" t="s">
        <v>66</v>
      </c>
      <c r="B7" s="12">
        <v>1</v>
      </c>
      <c r="C7" s="12">
        <v>7.85</v>
      </c>
      <c r="D7" s="12">
        <v>23.64</v>
      </c>
      <c r="E7" s="12">
        <v>0.77680000000000005</v>
      </c>
      <c r="F7" s="11">
        <v>463</v>
      </c>
      <c r="G7">
        <v>27.999999999999996</v>
      </c>
      <c r="H7" s="10">
        <v>332</v>
      </c>
    </row>
    <row r="8" spans="1:8">
      <c r="A8" t="s">
        <v>67</v>
      </c>
      <c r="B8" s="12">
        <v>1.1000000000000001</v>
      </c>
      <c r="C8" s="12">
        <v>8.4499999999999993</v>
      </c>
      <c r="D8" s="12">
        <v>15.84</v>
      </c>
      <c r="E8" s="12">
        <v>0.89929999999999999</v>
      </c>
      <c r="F8" s="11">
        <v>53.42</v>
      </c>
      <c r="G8">
        <v>35.000000000000007</v>
      </c>
      <c r="H8" s="10">
        <v>60</v>
      </c>
    </row>
    <row r="9" spans="1:8">
      <c r="A9" t="s">
        <v>70</v>
      </c>
      <c r="B9" s="12">
        <v>1.2</v>
      </c>
      <c r="C9" s="12">
        <v>8.5399999999999991</v>
      </c>
      <c r="D9" s="12">
        <v>20.010000000000002</v>
      </c>
      <c r="E9" s="12">
        <v>1.119</v>
      </c>
      <c r="F9" s="11">
        <v>89.03</v>
      </c>
      <c r="G9">
        <v>60</v>
      </c>
      <c r="H9" s="10">
        <v>29</v>
      </c>
    </row>
    <row r="10" spans="1:8">
      <c r="A10" t="s">
        <v>69</v>
      </c>
      <c r="B10" s="12">
        <v>2.1</v>
      </c>
      <c r="C10" s="12">
        <v>8.14</v>
      </c>
      <c r="D10" s="12">
        <v>12.96</v>
      </c>
      <c r="E10" s="12">
        <v>0.53749999999999998</v>
      </c>
      <c r="F10" s="11">
        <v>151.4</v>
      </c>
      <c r="G10">
        <v>46.999999999999993</v>
      </c>
      <c r="H10" s="10">
        <v>89</v>
      </c>
    </row>
    <row r="11" spans="1:8">
      <c r="A11" t="s">
        <v>68</v>
      </c>
      <c r="B11" s="12">
        <v>0.9</v>
      </c>
      <c r="C11" s="12">
        <v>8.06</v>
      </c>
      <c r="D11" s="12">
        <v>19.940000000000001</v>
      </c>
      <c r="E11" s="12">
        <v>0.77070000000000005</v>
      </c>
      <c r="F11" s="11">
        <v>284.89999999999998</v>
      </c>
      <c r="G11">
        <v>30</v>
      </c>
      <c r="H11" s="10">
        <v>135</v>
      </c>
    </row>
    <row r="12" spans="1:8">
      <c r="A12" t="s">
        <v>61</v>
      </c>
      <c r="B12" s="12">
        <v>1.5</v>
      </c>
      <c r="C12" s="12">
        <v>7.86</v>
      </c>
      <c r="D12" s="12">
        <v>18.25</v>
      </c>
      <c r="E12" s="12">
        <v>0.65180000000000005</v>
      </c>
      <c r="F12" s="11">
        <v>258.2</v>
      </c>
      <c r="G12">
        <v>43.000000000000007</v>
      </c>
      <c r="H12" s="10">
        <v>87</v>
      </c>
    </row>
    <row r="13" spans="1:8">
      <c r="A13" t="s">
        <v>59</v>
      </c>
      <c r="B13" s="12">
        <v>0.9</v>
      </c>
      <c r="C13" s="12">
        <v>8.36</v>
      </c>
      <c r="D13" s="12">
        <v>21.93</v>
      </c>
      <c r="E13" s="12">
        <v>1.0269999999999999</v>
      </c>
      <c r="F13" s="11">
        <v>249.3</v>
      </c>
      <c r="G13">
        <v>43</v>
      </c>
      <c r="H13" s="10">
        <v>89</v>
      </c>
    </row>
    <row r="14" spans="1:8">
      <c r="A14" t="s">
        <v>62</v>
      </c>
      <c r="B14" s="12">
        <v>1.3</v>
      </c>
      <c r="C14" s="12">
        <v>8.01</v>
      </c>
      <c r="D14" s="12">
        <v>16.93</v>
      </c>
      <c r="E14" s="12">
        <v>0.68330000000000002</v>
      </c>
      <c r="F14" s="11">
        <v>222.6</v>
      </c>
      <c r="G14">
        <v>30</v>
      </c>
      <c r="H14" s="10">
        <v>96</v>
      </c>
    </row>
    <row r="15" spans="1:8">
      <c r="A15" t="s">
        <v>50</v>
      </c>
      <c r="B15" s="12">
        <v>1.1000000000000001</v>
      </c>
      <c r="C15" s="12">
        <v>7.95</v>
      </c>
      <c r="D15" s="12">
        <v>23.74</v>
      </c>
      <c r="E15" s="12">
        <v>1.1659999999999999</v>
      </c>
      <c r="F15" s="11">
        <v>53.42</v>
      </c>
      <c r="G15">
        <v>49.999999999999964</v>
      </c>
      <c r="H15" s="10">
        <v>67</v>
      </c>
    </row>
    <row r="16" spans="1:8">
      <c r="A16" t="s">
        <v>71</v>
      </c>
      <c r="B16" s="12">
        <v>2</v>
      </c>
      <c r="C16" s="12">
        <v>7.94</v>
      </c>
      <c r="D16" s="12">
        <v>15.85</v>
      </c>
      <c r="E16" s="12">
        <v>0.66990000000000005</v>
      </c>
      <c r="F16" s="11">
        <v>195.9</v>
      </c>
      <c r="G16">
        <v>64.000000000000057</v>
      </c>
      <c r="H16" s="10">
        <v>55</v>
      </c>
    </row>
    <row r="17" spans="1:8">
      <c r="A17" t="s">
        <v>72</v>
      </c>
      <c r="B17" s="12">
        <v>0.9</v>
      </c>
      <c r="C17" s="12">
        <v>8.3699999999999992</v>
      </c>
      <c r="D17" s="12">
        <v>23.57</v>
      </c>
      <c r="E17" s="12">
        <v>1.5389999999999999</v>
      </c>
      <c r="F17" s="11">
        <v>26.71</v>
      </c>
      <c r="G17">
        <v>81.999999999999986</v>
      </c>
      <c r="H17" s="10">
        <v>37</v>
      </c>
    </row>
    <row r="18" spans="1:8">
      <c r="H18" s="6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2CC8-673F-4897-8752-2A110AA95E12}">
  <dimension ref="A1:G28"/>
  <sheetViews>
    <sheetView workbookViewId="0">
      <selection activeCell="F2" sqref="F2:F17"/>
    </sheetView>
  </sheetViews>
  <sheetFormatPr defaultRowHeight="14.45"/>
  <cols>
    <col min="1" max="6" width="8.85546875"/>
  </cols>
  <sheetData>
    <row r="1" spans="1:6">
      <c r="B1" t="s">
        <v>81</v>
      </c>
      <c r="C1" t="s">
        <v>4</v>
      </c>
      <c r="D1" t="s">
        <v>82</v>
      </c>
      <c r="E1" t="s">
        <v>83</v>
      </c>
      <c r="F1" t="s">
        <v>84</v>
      </c>
    </row>
    <row r="2" spans="1:6">
      <c r="A2" t="s">
        <v>74</v>
      </c>
      <c r="B2">
        <v>5.41</v>
      </c>
      <c r="C2">
        <v>1.68</v>
      </c>
      <c r="D2">
        <f>SQRT(C2/PI())</f>
        <v>0.73127327914314511</v>
      </c>
      <c r="E2">
        <f>2*PI()*D2</f>
        <v>4.5947255230452457</v>
      </c>
      <c r="F2">
        <f>B2/E2</f>
        <v>1.1774370357632189</v>
      </c>
    </row>
    <row r="3" spans="1:6">
      <c r="A3" t="s">
        <v>73</v>
      </c>
      <c r="B3">
        <v>11</v>
      </c>
      <c r="C3">
        <v>7.13</v>
      </c>
      <c r="D3">
        <f t="shared" ref="D3:D28" si="0">SQRT(C3/PI())</f>
        <v>1.5065024024177418</v>
      </c>
      <c r="E3">
        <f t="shared" ref="E3:E28" si="1">2*PI()*D3</f>
        <v>9.4656337601019036</v>
      </c>
      <c r="F3">
        <f t="shared" ref="F3:F17" si="2">B3/E3</f>
        <v>1.1620986273909648</v>
      </c>
    </row>
    <row r="4" spans="1:6">
      <c r="A4" t="s">
        <v>63</v>
      </c>
      <c r="B4">
        <v>1.27</v>
      </c>
      <c r="C4">
        <v>0.11</v>
      </c>
      <c r="D4">
        <f t="shared" si="0"/>
        <v>0.18712051592547777</v>
      </c>
      <c r="E4">
        <f t="shared" si="1"/>
        <v>1.1757128763348257</v>
      </c>
      <c r="F4">
        <f t="shared" si="2"/>
        <v>1.0801957055698035</v>
      </c>
    </row>
    <row r="5" spans="1:6">
      <c r="A5" t="s">
        <v>64</v>
      </c>
      <c r="B5">
        <v>1.58</v>
      </c>
      <c r="C5">
        <v>0.18</v>
      </c>
      <c r="D5">
        <f t="shared" si="0"/>
        <v>0.23936536824085961</v>
      </c>
      <c r="E5">
        <f t="shared" si="1"/>
        <v>1.5039769647786003</v>
      </c>
      <c r="F5">
        <f t="shared" si="2"/>
        <v>1.0505480050571061</v>
      </c>
    </row>
    <row r="6" spans="1:6">
      <c r="A6" t="s">
        <v>65</v>
      </c>
      <c r="B6">
        <v>1.76</v>
      </c>
      <c r="C6">
        <v>0.22</v>
      </c>
      <c r="D6">
        <f t="shared" si="0"/>
        <v>0.26462837142006135</v>
      </c>
      <c r="E6">
        <f t="shared" si="1"/>
        <v>1.6627090951693917</v>
      </c>
      <c r="F6">
        <f t="shared" si="2"/>
        <v>1.0585134856802456</v>
      </c>
    </row>
    <row r="7" spans="1:6">
      <c r="A7" t="s">
        <v>66</v>
      </c>
      <c r="B7">
        <v>1.85</v>
      </c>
      <c r="C7">
        <v>0.21</v>
      </c>
      <c r="D7">
        <f t="shared" si="0"/>
        <v>0.25854414729132053</v>
      </c>
      <c r="E7">
        <f t="shared" si="1"/>
        <v>1.6244807875181</v>
      </c>
      <c r="F7">
        <f t="shared" si="2"/>
        <v>1.1388254106879594</v>
      </c>
    </row>
    <row r="8" spans="1:6">
      <c r="A8" t="s">
        <v>67</v>
      </c>
      <c r="B8">
        <v>2.46</v>
      </c>
      <c r="C8">
        <v>0.4</v>
      </c>
      <c r="D8">
        <f t="shared" si="0"/>
        <v>0.3568248232305542</v>
      </c>
      <c r="E8">
        <f t="shared" si="1"/>
        <v>2.2419964865591711</v>
      </c>
      <c r="F8">
        <f t="shared" si="2"/>
        <v>1.0972363314339544</v>
      </c>
    </row>
    <row r="9" spans="1:6">
      <c r="A9" t="s">
        <v>70</v>
      </c>
      <c r="B9">
        <v>3.22</v>
      </c>
      <c r="C9">
        <v>0.73</v>
      </c>
      <c r="D9">
        <f t="shared" si="0"/>
        <v>0.48204379149011678</v>
      </c>
      <c r="E9">
        <f t="shared" si="1"/>
        <v>3.028770468107842</v>
      </c>
      <c r="F9">
        <f t="shared" si="2"/>
        <v>1.0631376771220384</v>
      </c>
    </row>
    <row r="10" spans="1:6">
      <c r="A10" t="s">
        <v>69</v>
      </c>
      <c r="B10">
        <v>3.45</v>
      </c>
      <c r="C10">
        <v>0.82</v>
      </c>
      <c r="D10">
        <f t="shared" si="0"/>
        <v>0.51089539699502906</v>
      </c>
      <c r="E10">
        <f t="shared" si="1"/>
        <v>3.2100504519048485</v>
      </c>
      <c r="F10">
        <f t="shared" si="2"/>
        <v>1.0747494631907624</v>
      </c>
    </row>
    <row r="11" spans="1:6">
      <c r="A11" t="s">
        <v>68</v>
      </c>
      <c r="B11">
        <v>1.45</v>
      </c>
      <c r="C11">
        <v>0.15</v>
      </c>
      <c r="D11">
        <f t="shared" si="0"/>
        <v>0.21850968611841581</v>
      </c>
      <c r="E11">
        <f t="shared" si="1"/>
        <v>1.3729368492956535</v>
      </c>
      <c r="F11">
        <f t="shared" si="2"/>
        <v>1.056130149572343</v>
      </c>
    </row>
    <row r="12" spans="1:6">
      <c r="A12" t="s">
        <v>61</v>
      </c>
      <c r="B12">
        <v>1.94</v>
      </c>
      <c r="C12">
        <v>0.24</v>
      </c>
      <c r="D12">
        <f t="shared" si="0"/>
        <v>0.27639531957706837</v>
      </c>
      <c r="E12">
        <f t="shared" si="1"/>
        <v>1.7366430109398423</v>
      </c>
      <c r="F12">
        <f t="shared" si="2"/>
        <v>1.117097749957318</v>
      </c>
    </row>
    <row r="13" spans="1:6">
      <c r="A13" t="s">
        <v>59</v>
      </c>
      <c r="B13">
        <v>1.84</v>
      </c>
      <c r="C13">
        <v>0.17</v>
      </c>
      <c r="D13">
        <f t="shared" si="0"/>
        <v>0.23262132458406393</v>
      </c>
      <c r="E13">
        <f t="shared" si="1"/>
        <v>1.461602888763244</v>
      </c>
      <c r="F13">
        <f t="shared" si="2"/>
        <v>1.25889187421964</v>
      </c>
    </row>
    <row r="14" spans="1:6">
      <c r="A14" t="s">
        <v>62</v>
      </c>
      <c r="B14">
        <v>1.65</v>
      </c>
      <c r="C14">
        <v>0.21</v>
      </c>
      <c r="D14">
        <f t="shared" si="0"/>
        <v>0.25854414729132053</v>
      </c>
      <c r="E14">
        <f t="shared" si="1"/>
        <v>1.6244807875181</v>
      </c>
      <c r="F14">
        <f t="shared" si="2"/>
        <v>1.0157091500730449</v>
      </c>
    </row>
    <row r="15" spans="1:6">
      <c r="A15" t="s">
        <v>50</v>
      </c>
      <c r="B15">
        <v>9.4</v>
      </c>
      <c r="C15">
        <v>2.44</v>
      </c>
      <c r="D15">
        <f t="shared" si="0"/>
        <v>0.88129230241075485</v>
      </c>
      <c r="E15">
        <f t="shared" si="1"/>
        <v>5.5373228458377231</v>
      </c>
      <c r="F15">
        <f t="shared" si="2"/>
        <v>1.6975712382502244</v>
      </c>
    </row>
    <row r="16" spans="1:6">
      <c r="A16" t="s">
        <v>71</v>
      </c>
      <c r="B16">
        <v>6.62</v>
      </c>
      <c r="C16">
        <v>1.1399999999999999</v>
      </c>
      <c r="D16">
        <f t="shared" si="0"/>
        <v>0.60238963325203509</v>
      </c>
      <c r="E16">
        <f t="shared" si="1"/>
        <v>3.7849256928464863</v>
      </c>
      <c r="F16">
        <f t="shared" si="2"/>
        <v>1.7490435842668741</v>
      </c>
    </row>
    <row r="17" spans="1:7">
      <c r="A17" t="s">
        <v>72</v>
      </c>
      <c r="B17">
        <v>4.0999999999999996</v>
      </c>
      <c r="C17">
        <v>1.1599999999999999</v>
      </c>
      <c r="D17">
        <f t="shared" si="0"/>
        <v>0.60765077797464984</v>
      </c>
      <c r="E17">
        <f t="shared" si="1"/>
        <v>3.8179824400665647</v>
      </c>
      <c r="F17">
        <f t="shared" si="2"/>
        <v>1.0738655990069241</v>
      </c>
    </row>
    <row r="19" spans="1:7">
      <c r="A19" t="s">
        <v>85</v>
      </c>
    </row>
    <row r="20" spans="1:7">
      <c r="A20" t="s">
        <v>62</v>
      </c>
      <c r="B20">
        <v>1650</v>
      </c>
      <c r="C20">
        <v>226308</v>
      </c>
      <c r="D20">
        <f t="shared" si="0"/>
        <v>268.39536829550786</v>
      </c>
      <c r="E20">
        <f t="shared" si="1"/>
        <v>1686.3778345893888</v>
      </c>
      <c r="F20">
        <f t="shared" ref="F20:F28" si="3">E20/B20</f>
        <v>1.0220471724784175</v>
      </c>
      <c r="G20">
        <v>0.98453381061703038</v>
      </c>
    </row>
    <row r="21" spans="1:7">
      <c r="A21" t="s">
        <v>86</v>
      </c>
      <c r="B21">
        <v>9400</v>
      </c>
      <c r="C21">
        <v>2609040</v>
      </c>
      <c r="D21">
        <f t="shared" si="0"/>
        <v>911.30852374426809</v>
      </c>
      <c r="E21">
        <f t="shared" si="1"/>
        <v>5725.9203266975046</v>
      </c>
      <c r="F21">
        <f t="shared" si="3"/>
        <v>0.60914046028696855</v>
      </c>
      <c r="G21">
        <v>0.58907689849337475</v>
      </c>
    </row>
    <row r="22" spans="1:7">
      <c r="A22" t="s">
        <v>64</v>
      </c>
      <c r="B22">
        <v>1580</v>
      </c>
      <c r="C22">
        <v>196228</v>
      </c>
      <c r="D22">
        <f t="shared" si="0"/>
        <v>249.92261271456186</v>
      </c>
      <c r="E22">
        <f t="shared" si="1"/>
        <v>1570.3100881400692</v>
      </c>
      <c r="F22">
        <f t="shared" si="3"/>
        <v>0.99386714439244883</v>
      </c>
      <c r="G22">
        <v>0.95188415492316469</v>
      </c>
    </row>
    <row r="23" spans="1:7">
      <c r="A23" t="s">
        <v>63</v>
      </c>
      <c r="B23">
        <v>1270</v>
      </c>
      <c r="C23">
        <v>122332</v>
      </c>
      <c r="D23">
        <f t="shared" si="0"/>
        <v>197.33090228505895</v>
      </c>
      <c r="E23">
        <f t="shared" si="1"/>
        <v>1239.866625889973</v>
      </c>
      <c r="F23">
        <f t="shared" si="3"/>
        <v>0.97627293377163227</v>
      </c>
      <c r="G23">
        <v>0.92575817034238239</v>
      </c>
    </row>
    <row r="24" spans="1:7">
      <c r="A24" t="s">
        <v>87</v>
      </c>
      <c r="B24">
        <v>1840</v>
      </c>
      <c r="C24">
        <v>199712</v>
      </c>
      <c r="D24">
        <f t="shared" si="0"/>
        <v>252.13152121370547</v>
      </c>
      <c r="E24">
        <f t="shared" si="1"/>
        <v>1584.1890695667923</v>
      </c>
      <c r="F24">
        <f t="shared" si="3"/>
        <v>0.86097232041673499</v>
      </c>
      <c r="G24">
        <v>0.79434939606698041</v>
      </c>
    </row>
    <row r="25" spans="1:7">
      <c r="A25" t="s">
        <v>66</v>
      </c>
      <c r="B25">
        <v>1850</v>
      </c>
      <c r="C25">
        <v>220088</v>
      </c>
      <c r="D25">
        <f t="shared" si="0"/>
        <v>264.6812918028362</v>
      </c>
      <c r="E25">
        <f t="shared" si="1"/>
        <v>1663.0416037408932</v>
      </c>
      <c r="F25">
        <f t="shared" si="3"/>
        <v>0.89894140742750983</v>
      </c>
      <c r="G25">
        <v>0.87809772298275668</v>
      </c>
    </row>
    <row r="26" spans="1:7">
      <c r="A26" t="s">
        <v>68</v>
      </c>
      <c r="B26">
        <v>1450</v>
      </c>
      <c r="C26">
        <v>161024</v>
      </c>
      <c r="D26">
        <f t="shared" si="0"/>
        <v>226.39684430852546</v>
      </c>
      <c r="E26">
        <f t="shared" si="1"/>
        <v>1422.4933257511516</v>
      </c>
      <c r="F26">
        <f t="shared" si="3"/>
        <v>0.98102987982838041</v>
      </c>
      <c r="G26">
        <v>0.94685299951424384</v>
      </c>
    </row>
    <row r="27" spans="1:7">
      <c r="A27" t="s">
        <v>88</v>
      </c>
      <c r="B27">
        <v>1940</v>
      </c>
      <c r="C27">
        <v>285172</v>
      </c>
      <c r="D27">
        <f t="shared" si="0"/>
        <v>301.28568977434685</v>
      </c>
      <c r="E27">
        <f t="shared" si="1"/>
        <v>1893.0338192536431</v>
      </c>
      <c r="F27">
        <f t="shared" si="3"/>
        <v>0.9757906284812593</v>
      </c>
      <c r="G27">
        <v>0.89517680976280534</v>
      </c>
    </row>
    <row r="28" spans="1:7">
      <c r="A28" t="s">
        <v>67</v>
      </c>
      <c r="B28">
        <v>2460</v>
      </c>
      <c r="C28">
        <v>449520</v>
      </c>
      <c r="D28">
        <f t="shared" si="0"/>
        <v>378.26797384570847</v>
      </c>
      <c r="E28">
        <f t="shared" si="1"/>
        <v>2376.7277754439474</v>
      </c>
      <c r="F28">
        <f t="shared" si="3"/>
        <v>0.96614950221298679</v>
      </c>
      <c r="G28">
        <v>0.91138068559315899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Kristen Coleman</dc:creator>
  <cp:keywords/>
  <dc:description/>
  <cp:lastModifiedBy>Jennifer B. Korosi</cp:lastModifiedBy>
  <cp:revision/>
  <dcterms:created xsi:type="dcterms:W3CDTF">2018-07-15T04:14:29Z</dcterms:created>
  <dcterms:modified xsi:type="dcterms:W3CDTF">2022-10-20T14:29:17Z</dcterms:modified>
  <cp:category/>
  <cp:contentStatus/>
</cp:coreProperties>
</file>