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405"/>
  <workbookPr showInkAnnotation="0" autoCompressPictures="0"/>
  <bookViews>
    <workbookView xWindow="1620" yWindow="320" windowWidth="25600" windowHeight="16060" tabRatio="500"/>
  </bookViews>
  <sheets>
    <sheet name="Sheet1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</externalReferenc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283" i="1" l="1"/>
  <c r="K282" i="1"/>
  <c r="K281" i="1"/>
  <c r="K279" i="1"/>
  <c r="F270" i="1"/>
  <c r="F246" i="1"/>
  <c r="F222" i="1"/>
  <c r="F196" i="1"/>
  <c r="F173" i="1"/>
  <c r="F150" i="1"/>
  <c r="F127" i="1"/>
  <c r="F102" i="1"/>
  <c r="F78" i="1"/>
  <c r="F53" i="1"/>
  <c r="F30" i="1"/>
  <c r="F8" i="1"/>
  <c r="K257" i="1"/>
  <c r="K256" i="1"/>
  <c r="K255" i="1"/>
  <c r="K233" i="1"/>
  <c r="K232" i="1"/>
  <c r="K231" i="1"/>
  <c r="K211" i="1"/>
  <c r="K210" i="1"/>
  <c r="K209" i="1"/>
  <c r="K208" i="1"/>
  <c r="K207" i="1"/>
  <c r="K182" i="1"/>
  <c r="K181" i="1"/>
  <c r="K159" i="1"/>
  <c r="K158" i="1"/>
  <c r="K138" i="1"/>
  <c r="K137" i="1"/>
  <c r="K136" i="1"/>
  <c r="K115" i="1"/>
  <c r="K114" i="1"/>
  <c r="K113" i="1"/>
  <c r="K112" i="1"/>
  <c r="K89" i="1"/>
  <c r="K88" i="1"/>
  <c r="K87" i="1"/>
  <c r="K66" i="1"/>
  <c r="K65" i="1"/>
  <c r="K64" i="1"/>
  <c r="K63" i="1"/>
  <c r="K39" i="1"/>
  <c r="K38" i="1"/>
  <c r="K15" i="1"/>
  <c r="R276" i="1"/>
  <c r="R275" i="1"/>
  <c r="R274" i="1"/>
  <c r="R273" i="1"/>
  <c r="R272" i="1"/>
</calcChain>
</file>

<file path=xl/sharedStrings.xml><?xml version="1.0" encoding="utf-8"?>
<sst xmlns="http://schemas.openxmlformats.org/spreadsheetml/2006/main" count="137" uniqueCount="46">
  <si>
    <t>time</t>
  </si>
  <si>
    <t xml:space="preserve"> </t>
  </si>
  <si>
    <t>start sample: 77</t>
  </si>
  <si>
    <t>start sample: 71</t>
  </si>
  <si>
    <t>start sample: 65</t>
  </si>
  <si>
    <t>start sample: 1904</t>
  </si>
  <si>
    <t>start sample: 139</t>
  </si>
  <si>
    <t>start sample: 60</t>
  </si>
  <si>
    <t>start sample: 25</t>
  </si>
  <si>
    <t>start sample: 45</t>
  </si>
  <si>
    <t>start sample: 53</t>
  </si>
  <si>
    <t>start sample: 50</t>
  </si>
  <si>
    <t>start sample: 46</t>
  </si>
  <si>
    <t>n.a.</t>
  </si>
  <si>
    <t>Hz</t>
  </si>
  <si>
    <t>phons</t>
  </si>
  <si>
    <t>cents above/below fundamental</t>
  </si>
  <si>
    <t>duration:</t>
  </si>
  <si>
    <t>BonangPanerusSl1</t>
  </si>
  <si>
    <t>BonangPanerusSl2</t>
  </si>
  <si>
    <t>BonangPanerusSl3</t>
  </si>
  <si>
    <t>BonangPanerusSl5</t>
  </si>
  <si>
    <t>BonangPanerusSl6</t>
  </si>
  <si>
    <t>BonangPanerusSl1h</t>
  </si>
  <si>
    <t>BonangPanerusSl2h</t>
  </si>
  <si>
    <t>BonangPanerusSl3h</t>
  </si>
  <si>
    <t>BonangPanerusSl5h</t>
  </si>
  <si>
    <t>BonangPanerusSl6h</t>
  </si>
  <si>
    <t>BonangPanerusSl1hh</t>
  </si>
  <si>
    <t>BonangPanerusSl2hh</t>
  </si>
  <si>
    <t>end sample: 203462</t>
  </si>
  <si>
    <t>end sample: 218422</t>
  </si>
  <si>
    <t>end sample: 133105</t>
  </si>
  <si>
    <t>end sample: 159400</t>
  </si>
  <si>
    <t>end sample: 155113</t>
  </si>
  <si>
    <t>end sample: 181780</t>
  </si>
  <si>
    <t>end sample: 163992</t>
  </si>
  <si>
    <t>end sample: 14970</t>
  </si>
  <si>
    <t>end sample: 142677</t>
  </si>
  <si>
    <t>end sample: 108860</t>
  </si>
  <si>
    <t>end sample: 65007</t>
  </si>
  <si>
    <t>end sample: 74157</t>
  </si>
  <si>
    <t>http://yorkspace.library.yorku.ca/xmlui/handle/10315/30465</t>
  </si>
  <si>
    <t xml:space="preserve">The 12 bonang panerus slendro spectra analyzed below correspond to the tones recorded in the file 'Bonang Panerus Slendro Tones in Ascending Order' accessible at the following url: </t>
  </si>
  <si>
    <t>http://www.marsudiraras.org/gamelan/wav/</t>
  </si>
  <si>
    <t>The designations of individual tones (e.g., BonangPanerusSl1) correspond to the abbreviations at the Webpage 'Full resolution samples of gamelan Kyai Parijata' at the following url: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</si>
</sst>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theme="1"/>
      <name val="Times New Roman"/>
    </font>
    <font>
      <sz val="12"/>
      <color theme="1"/>
      <name val="Times New Roman"/>
    </font>
    <font>
      <b/>
      <sz val="12"/>
      <color rgb="FF000000"/>
      <name val="Times New Roman"/>
    </font>
    <font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41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9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quotePrefix="1" applyFont="1"/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" fontId="3" fillId="0" borderId="0" xfId="0" applyNumberFormat="1" applyFont="1" applyAlignment="1">
      <alignment horizontal="left"/>
    </xf>
    <xf numFmtId="1" fontId="4" fillId="0" borderId="0" xfId="0" applyNumberFormat="1" applyFont="1" applyAlignment="1">
      <alignment horizontal="left"/>
    </xf>
    <xf numFmtId="164" fontId="3" fillId="0" borderId="0" xfId="0" applyNumberFormat="1" applyFont="1"/>
    <xf numFmtId="0" fontId="5" fillId="0" borderId="0" xfId="0" applyFont="1"/>
    <xf numFmtId="0" fontId="5" fillId="0" borderId="0" xfId="0" applyFont="1" applyAlignment="1">
      <alignment horizontal="left"/>
    </xf>
    <xf numFmtId="2" fontId="3" fillId="0" borderId="0" xfId="0" applyNumberFormat="1" applyFont="1" applyAlignment="1">
      <alignment horizontal="left"/>
    </xf>
    <xf numFmtId="2" fontId="4" fillId="0" borderId="0" xfId="0" applyNumberFormat="1" applyFont="1" applyAlignment="1">
      <alignment horizontal="left"/>
    </xf>
  </cellXfs>
  <cellStyles count="441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Followed Hyperlink" xfId="134" builtinId="9" hidden="1"/>
    <cellStyle name="Followed Hyperlink" xfId="136" builtinId="9" hidden="1"/>
    <cellStyle name="Followed Hyperlink" xfId="138" builtinId="9" hidden="1"/>
    <cellStyle name="Followed Hyperlink" xfId="140" builtinId="9" hidden="1"/>
    <cellStyle name="Followed Hyperlink" xfId="142" builtinId="9" hidden="1"/>
    <cellStyle name="Followed Hyperlink" xfId="144" builtinId="9" hidden="1"/>
    <cellStyle name="Followed Hyperlink" xfId="146" builtinId="9" hidden="1"/>
    <cellStyle name="Followed Hyperlink" xfId="148" builtinId="9" hidden="1"/>
    <cellStyle name="Followed Hyperlink" xfId="150" builtinId="9" hidden="1"/>
    <cellStyle name="Followed Hyperlink" xfId="152" builtinId="9" hidden="1"/>
    <cellStyle name="Followed Hyperlink" xfId="154" builtinId="9" hidden="1"/>
    <cellStyle name="Followed Hyperlink" xfId="156" builtinId="9" hidden="1"/>
    <cellStyle name="Followed Hyperlink" xfId="158" builtinId="9" hidden="1"/>
    <cellStyle name="Followed Hyperlink" xfId="160" builtinId="9" hidden="1"/>
    <cellStyle name="Followed Hyperlink" xfId="162" builtinId="9" hidden="1"/>
    <cellStyle name="Followed Hyperlink" xfId="164" builtinId="9" hidden="1"/>
    <cellStyle name="Followed Hyperlink" xfId="166" builtinId="9" hidden="1"/>
    <cellStyle name="Followed Hyperlink" xfId="168" builtinId="9" hidden="1"/>
    <cellStyle name="Followed Hyperlink" xfId="170" builtinId="9" hidden="1"/>
    <cellStyle name="Followed Hyperlink" xfId="172" builtinId="9" hidden="1"/>
    <cellStyle name="Followed Hyperlink" xfId="174" builtinId="9" hidden="1"/>
    <cellStyle name="Followed Hyperlink" xfId="176" builtinId="9" hidden="1"/>
    <cellStyle name="Followed Hyperlink" xfId="178" builtinId="9" hidden="1"/>
    <cellStyle name="Followed Hyperlink" xfId="180" builtinId="9" hidden="1"/>
    <cellStyle name="Followed Hyperlink" xfId="182" builtinId="9" hidden="1"/>
    <cellStyle name="Followed Hyperlink" xfId="184" builtinId="9" hidden="1"/>
    <cellStyle name="Followed Hyperlink" xfId="186" builtinId="9" hidden="1"/>
    <cellStyle name="Followed Hyperlink" xfId="188" builtinId="9" hidden="1"/>
    <cellStyle name="Followed Hyperlink" xfId="190" builtinId="9" hidden="1"/>
    <cellStyle name="Followed Hyperlink" xfId="192" builtinId="9" hidden="1"/>
    <cellStyle name="Followed Hyperlink" xfId="194" builtinId="9" hidden="1"/>
    <cellStyle name="Followed Hyperlink" xfId="196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Followed Hyperlink" xfId="274" builtinId="9" hidden="1"/>
    <cellStyle name="Followed Hyperlink" xfId="276" builtinId="9" hidden="1"/>
    <cellStyle name="Followed Hyperlink" xfId="278" builtinId="9" hidden="1"/>
    <cellStyle name="Followed Hyperlink" xfId="280" builtinId="9" hidden="1"/>
    <cellStyle name="Followed Hyperlink" xfId="282" builtinId="9" hidden="1"/>
    <cellStyle name="Followed Hyperlink" xfId="284" builtinId="9" hidden="1"/>
    <cellStyle name="Followed Hyperlink" xfId="286" builtinId="9" hidden="1"/>
    <cellStyle name="Followed Hyperlink" xfId="288" builtinId="9" hidden="1"/>
    <cellStyle name="Followed Hyperlink" xfId="290" builtinId="9" hidden="1"/>
    <cellStyle name="Followed Hyperlink" xfId="292" builtinId="9" hidden="1"/>
    <cellStyle name="Followed Hyperlink" xfId="294" builtinId="9" hidden="1"/>
    <cellStyle name="Followed Hyperlink" xfId="296" builtinId="9" hidden="1"/>
    <cellStyle name="Followed Hyperlink" xfId="298" builtinId="9" hidden="1"/>
    <cellStyle name="Followed Hyperlink" xfId="300" builtinId="9" hidden="1"/>
    <cellStyle name="Followed Hyperlink" xfId="302" builtinId="9" hidden="1"/>
    <cellStyle name="Followed Hyperlink" xfId="304" builtinId="9" hidden="1"/>
    <cellStyle name="Followed Hyperlink" xfId="306" builtinId="9" hidden="1"/>
    <cellStyle name="Followed Hyperlink" xfId="308" builtinId="9" hidden="1"/>
    <cellStyle name="Followed Hyperlink" xfId="310" builtinId="9" hidden="1"/>
    <cellStyle name="Followed Hyperlink" xfId="312" builtinId="9" hidden="1"/>
    <cellStyle name="Followed Hyperlink" xfId="314" builtinId="9" hidden="1"/>
    <cellStyle name="Followed Hyperlink" xfId="316" builtinId="9" hidden="1"/>
    <cellStyle name="Followed Hyperlink" xfId="318" builtinId="9" hidden="1"/>
    <cellStyle name="Followed Hyperlink" xfId="320" builtinId="9" hidden="1"/>
    <cellStyle name="Followed Hyperlink" xfId="322" builtinId="9" hidden="1"/>
    <cellStyle name="Followed Hyperlink" xfId="324" builtinId="9" hidden="1"/>
    <cellStyle name="Followed Hyperlink" xfId="326" builtinId="9" hidden="1"/>
    <cellStyle name="Followed Hyperlink" xfId="328" builtinId="9" hidden="1"/>
    <cellStyle name="Followed Hyperlink" xfId="330" builtinId="9" hidden="1"/>
    <cellStyle name="Followed Hyperlink" xfId="332" builtinId="9" hidden="1"/>
    <cellStyle name="Followed Hyperlink" xfId="334" builtinId="9" hidden="1"/>
    <cellStyle name="Followed Hyperlink" xfId="336" builtinId="9" hidden="1"/>
    <cellStyle name="Followed Hyperlink" xfId="338" builtinId="9" hidden="1"/>
    <cellStyle name="Followed Hyperlink" xfId="340" builtinId="9" hidden="1"/>
    <cellStyle name="Followed Hyperlink" xfId="342" builtinId="9" hidden="1"/>
    <cellStyle name="Followed Hyperlink" xfId="344" builtinId="9" hidden="1"/>
    <cellStyle name="Followed Hyperlink" xfId="346" builtinId="9" hidden="1"/>
    <cellStyle name="Followed Hyperlink" xfId="348" builtinId="9" hidden="1"/>
    <cellStyle name="Followed Hyperlink" xfId="350" builtinId="9" hidden="1"/>
    <cellStyle name="Followed Hyperlink" xfId="352" builtinId="9" hidden="1"/>
    <cellStyle name="Followed Hyperlink" xfId="354" builtinId="9" hidden="1"/>
    <cellStyle name="Followed Hyperlink" xfId="356" builtinId="9" hidden="1"/>
    <cellStyle name="Followed Hyperlink" xfId="358" builtinId="9" hidden="1"/>
    <cellStyle name="Followed Hyperlink" xfId="360" builtinId="9" hidden="1"/>
    <cellStyle name="Followed Hyperlink" xfId="362" builtinId="9" hidden="1"/>
    <cellStyle name="Followed Hyperlink" xfId="364" builtinId="9" hidden="1"/>
    <cellStyle name="Followed Hyperlink" xfId="366" builtinId="9" hidden="1"/>
    <cellStyle name="Followed Hyperlink" xfId="368" builtinId="9" hidden="1"/>
    <cellStyle name="Followed Hyperlink" xfId="370" builtinId="9" hidden="1"/>
    <cellStyle name="Followed Hyperlink" xfId="372" builtinId="9" hidden="1"/>
    <cellStyle name="Followed Hyperlink" xfId="374" builtinId="9" hidden="1"/>
    <cellStyle name="Followed Hyperlink" xfId="376" builtinId="9" hidden="1"/>
    <cellStyle name="Followed Hyperlink" xfId="378" builtinId="9" hidden="1"/>
    <cellStyle name="Followed Hyperlink" xfId="380" builtinId="9" hidden="1"/>
    <cellStyle name="Followed Hyperlink" xfId="382" builtinId="9" hidden="1"/>
    <cellStyle name="Followed Hyperlink" xfId="384" builtinId="9" hidden="1"/>
    <cellStyle name="Followed Hyperlink" xfId="386" builtinId="9" hidden="1"/>
    <cellStyle name="Followed Hyperlink" xfId="388" builtinId="9" hidden="1"/>
    <cellStyle name="Followed Hyperlink" xfId="390" builtinId="9" hidden="1"/>
    <cellStyle name="Followed Hyperlink" xfId="392" builtinId="9" hidden="1"/>
    <cellStyle name="Followed Hyperlink" xfId="394" builtinId="9" hidden="1"/>
    <cellStyle name="Followed Hyperlink" xfId="396" builtinId="9" hidden="1"/>
    <cellStyle name="Followed Hyperlink" xfId="398" builtinId="9" hidden="1"/>
    <cellStyle name="Followed Hyperlink" xfId="400" builtinId="9" hidden="1"/>
    <cellStyle name="Followed Hyperlink" xfId="402" builtinId="9" hidden="1"/>
    <cellStyle name="Followed Hyperlink" xfId="404" builtinId="9" hidden="1"/>
    <cellStyle name="Followed Hyperlink" xfId="406" builtinId="9" hidden="1"/>
    <cellStyle name="Followed Hyperlink" xfId="408" builtinId="9" hidden="1"/>
    <cellStyle name="Followed Hyperlink" xfId="410" builtinId="9" hidden="1"/>
    <cellStyle name="Followed Hyperlink" xfId="412" builtinId="9" hidden="1"/>
    <cellStyle name="Followed Hyperlink" xfId="414" builtinId="9" hidden="1"/>
    <cellStyle name="Followed Hyperlink" xfId="416" builtinId="9" hidden="1"/>
    <cellStyle name="Followed Hyperlink" xfId="418" builtinId="9" hidden="1"/>
    <cellStyle name="Followed Hyperlink" xfId="420" builtinId="9" hidden="1"/>
    <cellStyle name="Followed Hyperlink" xfId="422" builtinId="9" hidden="1"/>
    <cellStyle name="Followed Hyperlink" xfId="424" builtinId="9" hidden="1"/>
    <cellStyle name="Followed Hyperlink" xfId="426" builtinId="9" hidden="1"/>
    <cellStyle name="Followed Hyperlink" xfId="428" builtinId="9" hidden="1"/>
    <cellStyle name="Followed Hyperlink" xfId="430" builtinId="9" hidden="1"/>
    <cellStyle name="Followed Hyperlink" xfId="432" builtinId="9" hidden="1"/>
    <cellStyle name="Followed Hyperlink" xfId="434" builtinId="9" hidden="1"/>
    <cellStyle name="Followed Hyperlink" xfId="436" builtinId="9" hidden="1"/>
    <cellStyle name="Followed Hyperlink" xfId="438" builtinId="9" hidden="1"/>
    <cellStyle name="Followed Hyperlink" xfId="440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Hyperlink" xfId="143" builtinId="8" hidden="1"/>
    <cellStyle name="Hyperlink" xfId="145" builtinId="8" hidden="1"/>
    <cellStyle name="Hyperlink" xfId="147" builtinId="8" hidden="1"/>
    <cellStyle name="Hyperlink" xfId="149" builtinId="8" hidden="1"/>
    <cellStyle name="Hyperlink" xfId="151" builtinId="8" hidden="1"/>
    <cellStyle name="Hyperlink" xfId="153" builtinId="8" hidden="1"/>
    <cellStyle name="Hyperlink" xfId="155" builtinId="8" hidden="1"/>
    <cellStyle name="Hyperlink" xfId="157" builtinId="8" hidden="1"/>
    <cellStyle name="Hyperlink" xfId="159" builtinId="8" hidden="1"/>
    <cellStyle name="Hyperlink" xfId="161" builtinId="8" hidden="1"/>
    <cellStyle name="Hyperlink" xfId="163" builtinId="8" hidden="1"/>
    <cellStyle name="Hyperlink" xfId="165" builtinId="8" hidden="1"/>
    <cellStyle name="Hyperlink" xfId="167" builtinId="8" hidden="1"/>
    <cellStyle name="Hyperlink" xfId="169" builtinId="8" hidden="1"/>
    <cellStyle name="Hyperlink" xfId="171" builtinId="8" hidden="1"/>
    <cellStyle name="Hyperlink" xfId="173" builtinId="8" hidden="1"/>
    <cellStyle name="Hyperlink" xfId="175" builtinId="8" hidden="1"/>
    <cellStyle name="Hyperlink" xfId="177" builtinId="8" hidden="1"/>
    <cellStyle name="Hyperlink" xfId="179" builtinId="8" hidden="1"/>
    <cellStyle name="Hyperlink" xfId="181" builtinId="8" hidden="1"/>
    <cellStyle name="Hyperlink" xfId="183" builtinId="8" hidden="1"/>
    <cellStyle name="Hyperlink" xfId="185" builtinId="8" hidden="1"/>
    <cellStyle name="Hyperlink" xfId="187" builtinId="8" hidden="1"/>
    <cellStyle name="Hyperlink" xfId="189" builtinId="8" hidden="1"/>
    <cellStyle name="Hyperlink" xfId="191" builtinId="8" hidden="1"/>
    <cellStyle name="Hyperlink" xfId="193" builtinId="8" hidden="1"/>
    <cellStyle name="Hyperlink" xfId="195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Hyperlink" xfId="275" builtinId="8" hidden="1"/>
    <cellStyle name="Hyperlink" xfId="277" builtinId="8" hidden="1"/>
    <cellStyle name="Hyperlink" xfId="279" builtinId="8" hidden="1"/>
    <cellStyle name="Hyperlink" xfId="281" builtinId="8" hidden="1"/>
    <cellStyle name="Hyperlink" xfId="283" builtinId="8" hidden="1"/>
    <cellStyle name="Hyperlink" xfId="285" builtinId="8" hidden="1"/>
    <cellStyle name="Hyperlink" xfId="287" builtinId="8" hidden="1"/>
    <cellStyle name="Hyperlink" xfId="289" builtinId="8" hidden="1"/>
    <cellStyle name="Hyperlink" xfId="291" builtinId="8" hidden="1"/>
    <cellStyle name="Hyperlink" xfId="293" builtinId="8" hidden="1"/>
    <cellStyle name="Hyperlink" xfId="295" builtinId="8" hidden="1"/>
    <cellStyle name="Hyperlink" xfId="297" builtinId="8" hidden="1"/>
    <cellStyle name="Hyperlink" xfId="299" builtinId="8" hidden="1"/>
    <cellStyle name="Hyperlink" xfId="301" builtinId="8" hidden="1"/>
    <cellStyle name="Hyperlink" xfId="303" builtinId="8" hidden="1"/>
    <cellStyle name="Hyperlink" xfId="305" builtinId="8" hidden="1"/>
    <cellStyle name="Hyperlink" xfId="307" builtinId="8" hidden="1"/>
    <cellStyle name="Hyperlink" xfId="309" builtinId="8" hidden="1"/>
    <cellStyle name="Hyperlink" xfId="311" builtinId="8" hidden="1"/>
    <cellStyle name="Hyperlink" xfId="313" builtinId="8" hidden="1"/>
    <cellStyle name="Hyperlink" xfId="315" builtinId="8" hidden="1"/>
    <cellStyle name="Hyperlink" xfId="317" builtinId="8" hidden="1"/>
    <cellStyle name="Hyperlink" xfId="319" builtinId="8" hidden="1"/>
    <cellStyle name="Hyperlink" xfId="321" builtinId="8" hidden="1"/>
    <cellStyle name="Hyperlink" xfId="323" builtinId="8" hidden="1"/>
    <cellStyle name="Hyperlink" xfId="325" builtinId="8" hidden="1"/>
    <cellStyle name="Hyperlink" xfId="327" builtinId="8" hidden="1"/>
    <cellStyle name="Hyperlink" xfId="329" builtinId="8" hidden="1"/>
    <cellStyle name="Hyperlink" xfId="331" builtinId="8" hidden="1"/>
    <cellStyle name="Hyperlink" xfId="333" builtinId="8" hidden="1"/>
    <cellStyle name="Hyperlink" xfId="335" builtinId="8" hidden="1"/>
    <cellStyle name="Hyperlink" xfId="337" builtinId="8" hidden="1"/>
    <cellStyle name="Hyperlink" xfId="339" builtinId="8" hidden="1"/>
    <cellStyle name="Hyperlink" xfId="341" builtinId="8" hidden="1"/>
    <cellStyle name="Hyperlink" xfId="343" builtinId="8" hidden="1"/>
    <cellStyle name="Hyperlink" xfId="345" builtinId="8" hidden="1"/>
    <cellStyle name="Hyperlink" xfId="347" builtinId="8" hidden="1"/>
    <cellStyle name="Hyperlink" xfId="349" builtinId="8" hidden="1"/>
    <cellStyle name="Hyperlink" xfId="351" builtinId="8" hidden="1"/>
    <cellStyle name="Hyperlink" xfId="353" builtinId="8" hidden="1"/>
    <cellStyle name="Hyperlink" xfId="355" builtinId="8" hidden="1"/>
    <cellStyle name="Hyperlink" xfId="357" builtinId="8" hidden="1"/>
    <cellStyle name="Hyperlink" xfId="359" builtinId="8" hidden="1"/>
    <cellStyle name="Hyperlink" xfId="361" builtinId="8" hidden="1"/>
    <cellStyle name="Hyperlink" xfId="363" builtinId="8" hidden="1"/>
    <cellStyle name="Hyperlink" xfId="365" builtinId="8" hidden="1"/>
    <cellStyle name="Hyperlink" xfId="367" builtinId="8" hidden="1"/>
    <cellStyle name="Hyperlink" xfId="369" builtinId="8" hidden="1"/>
    <cellStyle name="Hyperlink" xfId="371" builtinId="8" hidden="1"/>
    <cellStyle name="Hyperlink" xfId="373" builtinId="8" hidden="1"/>
    <cellStyle name="Hyperlink" xfId="375" builtinId="8" hidden="1"/>
    <cellStyle name="Hyperlink" xfId="377" builtinId="8" hidden="1"/>
    <cellStyle name="Hyperlink" xfId="379" builtinId="8" hidden="1"/>
    <cellStyle name="Hyperlink" xfId="381" builtinId="8" hidden="1"/>
    <cellStyle name="Hyperlink" xfId="383" builtinId="8" hidden="1"/>
    <cellStyle name="Hyperlink" xfId="385" builtinId="8" hidden="1"/>
    <cellStyle name="Hyperlink" xfId="387" builtinId="8" hidden="1"/>
    <cellStyle name="Hyperlink" xfId="389" builtinId="8" hidden="1"/>
    <cellStyle name="Hyperlink" xfId="391" builtinId="8" hidden="1"/>
    <cellStyle name="Hyperlink" xfId="393" builtinId="8" hidden="1"/>
    <cellStyle name="Hyperlink" xfId="395" builtinId="8" hidden="1"/>
    <cellStyle name="Hyperlink" xfId="397" builtinId="8" hidden="1"/>
    <cellStyle name="Hyperlink" xfId="399" builtinId="8" hidden="1"/>
    <cellStyle name="Hyperlink" xfId="401" builtinId="8" hidden="1"/>
    <cellStyle name="Hyperlink" xfId="403" builtinId="8" hidden="1"/>
    <cellStyle name="Hyperlink" xfId="405" builtinId="8" hidden="1"/>
    <cellStyle name="Hyperlink" xfId="407" builtinId="8" hidden="1"/>
    <cellStyle name="Hyperlink" xfId="409" builtinId="8" hidden="1"/>
    <cellStyle name="Hyperlink" xfId="411" builtinId="8" hidden="1"/>
    <cellStyle name="Hyperlink" xfId="413" builtinId="8" hidden="1"/>
    <cellStyle name="Hyperlink" xfId="415" builtinId="8" hidden="1"/>
    <cellStyle name="Hyperlink" xfId="417" builtinId="8" hidden="1"/>
    <cellStyle name="Hyperlink" xfId="419" builtinId="8" hidden="1"/>
    <cellStyle name="Hyperlink" xfId="421" builtinId="8" hidden="1"/>
    <cellStyle name="Hyperlink" xfId="423" builtinId="8" hidden="1"/>
    <cellStyle name="Hyperlink" xfId="425" builtinId="8" hidden="1"/>
    <cellStyle name="Hyperlink" xfId="427" builtinId="8" hidden="1"/>
    <cellStyle name="Hyperlink" xfId="429" builtinId="8" hidden="1"/>
    <cellStyle name="Hyperlink" xfId="431" builtinId="8" hidden="1"/>
    <cellStyle name="Hyperlink" xfId="433" builtinId="8" hidden="1"/>
    <cellStyle name="Hyperlink" xfId="435" builtinId="8" hidden="1"/>
    <cellStyle name="Hyperlink" xfId="437" builtinId="8" hidden="1"/>
    <cellStyle name="Hyperlink" xfId="439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externalLink" Target="externalLinks/externalLink10.xml"/><Relationship Id="rId12" Type="http://schemas.openxmlformats.org/officeDocument/2006/relationships/theme" Target="theme/theme1.xml"/><Relationship Id="rId13" Type="http://schemas.openxmlformats.org/officeDocument/2006/relationships/styles" Target="styles.xml"/><Relationship Id="rId14" Type="http://schemas.openxmlformats.org/officeDocument/2006/relationships/sharedStrings" Target="sharedStrings.xml"/><Relationship Id="rId1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Relationship Id="rId3" Type="http://schemas.openxmlformats.org/officeDocument/2006/relationships/externalLink" Target="externalLinks/externalLink2.xml"/><Relationship Id="rId4" Type="http://schemas.openxmlformats.org/officeDocument/2006/relationships/externalLink" Target="externalLinks/externalLink3.xml"/><Relationship Id="rId5" Type="http://schemas.openxmlformats.org/officeDocument/2006/relationships/externalLink" Target="externalLinks/externalLink4.xml"/><Relationship Id="rId6" Type="http://schemas.openxmlformats.org/officeDocument/2006/relationships/externalLink" Target="externalLinks/externalLink5.xml"/><Relationship Id="rId7" Type="http://schemas.openxmlformats.org/officeDocument/2006/relationships/externalLink" Target="externalLinks/externalLink6.xml"/><Relationship Id="rId8" Type="http://schemas.openxmlformats.org/officeDocument/2006/relationships/externalLink" Target="externalLinks/externalLink7.xml"/><Relationship Id="rId9" Type="http://schemas.openxmlformats.org/officeDocument/2006/relationships/externalLink" Target="externalLinks/externalLink8.xml"/><Relationship Id="rId10" Type="http://schemas.openxmlformats.org/officeDocument/2006/relationships/externalLink" Target="externalLinks/externalLink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536</c:v>
          </c:tx>
          <c:val>
            <c:numRef>
              <c:f>[1]Sheet1!$B$6:$AF$6</c:f>
              <c:numCache>
                <c:formatCode>General</c:formatCode>
                <c:ptCount val="31"/>
                <c:pt idx="0">
                  <c:v>78.080837</c:v>
                </c:pt>
                <c:pt idx="1">
                  <c:v>63.732006</c:v>
                </c:pt>
                <c:pt idx="2">
                  <c:v>56.671807</c:v>
                </c:pt>
                <c:pt idx="3">
                  <c:v>57.24683</c:v>
                </c:pt>
                <c:pt idx="4">
                  <c:v>59.061073</c:v>
                </c:pt>
                <c:pt idx="5">
                  <c:v>59.702939</c:v>
                </c:pt>
                <c:pt idx="6">
                  <c:v>59.938892</c:v>
                </c:pt>
                <c:pt idx="7">
                  <c:v>60.065756</c:v>
                </c:pt>
                <c:pt idx="8">
                  <c:v>60.062417</c:v>
                </c:pt>
                <c:pt idx="9">
                  <c:v>39.858459</c:v>
                </c:pt>
                <c:pt idx="10">
                  <c:v>16.117211</c:v>
                </c:pt>
                <c:pt idx="11">
                  <c:v>11.261693</c:v>
                </c:pt>
                <c:pt idx="12">
                  <c:v>6.35923</c:v>
                </c:pt>
                <c:pt idx="13">
                  <c:v>3.121592</c:v>
                </c:pt>
                <c:pt idx="14">
                  <c:v>1.85625</c:v>
                </c:pt>
                <c:pt idx="15">
                  <c:v>1.16265</c:v>
                </c:pt>
                <c:pt idx="16">
                  <c:v>0.690886</c:v>
                </c:pt>
                <c:pt idx="17">
                  <c:v>0.332978</c:v>
                </c:pt>
                <c:pt idx="18">
                  <c:v>0.124776</c:v>
                </c:pt>
                <c:pt idx="19">
                  <c:v>0.099478</c:v>
                </c:pt>
                <c:pt idx="20">
                  <c:v>0.114593</c:v>
                </c:pt>
                <c:pt idx="21">
                  <c:v>0.094728</c:v>
                </c:pt>
                <c:pt idx="22">
                  <c:v>0.080315</c:v>
                </c:pt>
                <c:pt idx="23">
                  <c:v>0.069753</c:v>
                </c:pt>
                <c:pt idx="24">
                  <c:v>0.068067</c:v>
                </c:pt>
                <c:pt idx="25">
                  <c:v>0.046584</c:v>
                </c:pt>
                <c:pt idx="26">
                  <c:v>0.050922</c:v>
                </c:pt>
                <c:pt idx="27">
                  <c:v>0.049589</c:v>
                </c:pt>
                <c:pt idx="28">
                  <c:v>0.035655</c:v>
                </c:pt>
                <c:pt idx="29">
                  <c:v>0.041059</c:v>
                </c:pt>
                <c:pt idx="30">
                  <c:v>0.031286</c:v>
                </c:pt>
              </c:numCache>
            </c:numRef>
          </c:val>
          <c:smooth val="0"/>
        </c:ser>
        <c:ser>
          <c:idx val="1"/>
          <c:order val="1"/>
          <c:tx>
            <c:v>858.5</c:v>
          </c:tx>
          <c:val>
            <c:numRef>
              <c:f>[1]Sheet1!$B$7:$AF$7</c:f>
              <c:numCache>
                <c:formatCode>General</c:formatCode>
                <c:ptCount val="31"/>
                <c:pt idx="0">
                  <c:v>5.061984</c:v>
                </c:pt>
                <c:pt idx="1">
                  <c:v>2.379794</c:v>
                </c:pt>
                <c:pt idx="2">
                  <c:v>2.46463</c:v>
                </c:pt>
                <c:pt idx="3">
                  <c:v>2.332551</c:v>
                </c:pt>
                <c:pt idx="4">
                  <c:v>2.220892</c:v>
                </c:pt>
                <c:pt idx="5">
                  <c:v>2.059641</c:v>
                </c:pt>
                <c:pt idx="6">
                  <c:v>1.88825</c:v>
                </c:pt>
                <c:pt idx="7">
                  <c:v>1.750679</c:v>
                </c:pt>
                <c:pt idx="8">
                  <c:v>1.750119</c:v>
                </c:pt>
                <c:pt idx="9">
                  <c:v>1.03952</c:v>
                </c:pt>
                <c:pt idx="10">
                  <c:v>0.605454</c:v>
                </c:pt>
                <c:pt idx="11">
                  <c:v>0.302186</c:v>
                </c:pt>
                <c:pt idx="12">
                  <c:v>0.179326</c:v>
                </c:pt>
                <c:pt idx="13">
                  <c:v>0.080467</c:v>
                </c:pt>
                <c:pt idx="14">
                  <c:v>0.037562</c:v>
                </c:pt>
                <c:pt idx="15">
                  <c:v>0.020971</c:v>
                </c:pt>
                <c:pt idx="16">
                  <c:v>0.011237</c:v>
                </c:pt>
                <c:pt idx="17">
                  <c:v>0.005872</c:v>
                </c:pt>
                <c:pt idx="18">
                  <c:v>0.004344</c:v>
                </c:pt>
                <c:pt idx="19">
                  <c:v>0.009547</c:v>
                </c:pt>
                <c:pt idx="20">
                  <c:v>0.00711</c:v>
                </c:pt>
                <c:pt idx="21">
                  <c:v>0.003713</c:v>
                </c:pt>
                <c:pt idx="22">
                  <c:v>0.006345</c:v>
                </c:pt>
                <c:pt idx="23">
                  <c:v>0.008428</c:v>
                </c:pt>
                <c:pt idx="24">
                  <c:v>0.017242</c:v>
                </c:pt>
                <c:pt idx="25">
                  <c:v>0.013613</c:v>
                </c:pt>
                <c:pt idx="26">
                  <c:v>0.008622</c:v>
                </c:pt>
                <c:pt idx="27">
                  <c:v>0.005981</c:v>
                </c:pt>
                <c:pt idx="28">
                  <c:v>0.00369</c:v>
                </c:pt>
                <c:pt idx="29">
                  <c:v>0.002874</c:v>
                </c:pt>
                <c:pt idx="30">
                  <c:v>0.002375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994958264"/>
        <c:axId val="-2116272728"/>
      </c:lineChart>
      <c:catAx>
        <c:axId val="-1994958264"/>
        <c:scaling>
          <c:orientation val="minMax"/>
        </c:scaling>
        <c:delete val="0"/>
        <c:axPos val="b"/>
        <c:majorTickMark val="out"/>
        <c:minorTickMark val="none"/>
        <c:tickLblPos val="nextTo"/>
        <c:crossAx val="-2116272728"/>
        <c:crosses val="autoZero"/>
        <c:auto val="1"/>
        <c:lblAlgn val="ctr"/>
        <c:lblOffset val="100"/>
        <c:noMultiLvlLbl val="0"/>
      </c:catAx>
      <c:valAx>
        <c:axId val="-211627272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199495826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617</c:v>
          </c:tx>
          <c:val>
            <c:numRef>
              <c:f>[2]Sheet1!$B$6:$AG$6</c:f>
              <c:numCache>
                <c:formatCode>General</c:formatCode>
                <c:ptCount val="32"/>
                <c:pt idx="0">
                  <c:v>68.576752</c:v>
                </c:pt>
                <c:pt idx="1">
                  <c:v>74.558196</c:v>
                </c:pt>
                <c:pt idx="2">
                  <c:v>73.800263</c:v>
                </c:pt>
                <c:pt idx="3">
                  <c:v>66.59017</c:v>
                </c:pt>
                <c:pt idx="4">
                  <c:v>59.548891</c:v>
                </c:pt>
                <c:pt idx="5">
                  <c:v>54.700991</c:v>
                </c:pt>
                <c:pt idx="6">
                  <c:v>52.024988</c:v>
                </c:pt>
                <c:pt idx="7">
                  <c:v>50.488165</c:v>
                </c:pt>
                <c:pt idx="8">
                  <c:v>50.481528</c:v>
                </c:pt>
                <c:pt idx="9">
                  <c:v>12.184343</c:v>
                </c:pt>
                <c:pt idx="10">
                  <c:v>1.509756</c:v>
                </c:pt>
                <c:pt idx="11">
                  <c:v>0.764217</c:v>
                </c:pt>
                <c:pt idx="12">
                  <c:v>0.29052</c:v>
                </c:pt>
                <c:pt idx="13">
                  <c:v>0.143721</c:v>
                </c:pt>
                <c:pt idx="14">
                  <c:v>0.044312</c:v>
                </c:pt>
                <c:pt idx="15">
                  <c:v>0.040095</c:v>
                </c:pt>
                <c:pt idx="16">
                  <c:v>0.023455</c:v>
                </c:pt>
                <c:pt idx="17">
                  <c:v>0.022946</c:v>
                </c:pt>
                <c:pt idx="18">
                  <c:v>0.025159</c:v>
                </c:pt>
                <c:pt idx="19">
                  <c:v>0.022555</c:v>
                </c:pt>
                <c:pt idx="20">
                  <c:v>0.023391</c:v>
                </c:pt>
                <c:pt idx="21">
                  <c:v>0.015635</c:v>
                </c:pt>
                <c:pt idx="22">
                  <c:v>0.015577</c:v>
                </c:pt>
                <c:pt idx="23">
                  <c:v>0.015192</c:v>
                </c:pt>
                <c:pt idx="24">
                  <c:v>0.016249</c:v>
                </c:pt>
                <c:pt idx="25">
                  <c:v>0.010689</c:v>
                </c:pt>
                <c:pt idx="26">
                  <c:v>0.011018</c:v>
                </c:pt>
                <c:pt idx="27">
                  <c:v>0.013018</c:v>
                </c:pt>
                <c:pt idx="28">
                  <c:v>0.009579</c:v>
                </c:pt>
                <c:pt idx="29">
                  <c:v>0.010692</c:v>
                </c:pt>
                <c:pt idx="30">
                  <c:v>0.012816</c:v>
                </c:pt>
                <c:pt idx="31">
                  <c:v>0.011797</c:v>
                </c:pt>
              </c:numCache>
            </c:numRef>
          </c:val>
          <c:smooth val="0"/>
        </c:ser>
        <c:ser>
          <c:idx val="1"/>
          <c:order val="1"/>
          <c:tx>
            <c:v>944</c:v>
          </c:tx>
          <c:val>
            <c:numRef>
              <c:f>[2]Sheet1!$B$7:$AG$7</c:f>
              <c:numCache>
                <c:formatCode>General</c:formatCode>
                <c:ptCount val="32"/>
                <c:pt idx="0">
                  <c:v>3.706972</c:v>
                </c:pt>
                <c:pt idx="1">
                  <c:v>3.12258</c:v>
                </c:pt>
                <c:pt idx="2">
                  <c:v>3.372197</c:v>
                </c:pt>
                <c:pt idx="3">
                  <c:v>3.502469</c:v>
                </c:pt>
                <c:pt idx="4">
                  <c:v>3.540282</c:v>
                </c:pt>
                <c:pt idx="5">
                  <c:v>3.49881</c:v>
                </c:pt>
                <c:pt idx="6">
                  <c:v>3.407334</c:v>
                </c:pt>
                <c:pt idx="7">
                  <c:v>3.260767</c:v>
                </c:pt>
                <c:pt idx="8">
                  <c:v>3.259814</c:v>
                </c:pt>
                <c:pt idx="9">
                  <c:v>1.891431</c:v>
                </c:pt>
                <c:pt idx="10">
                  <c:v>1.223448</c:v>
                </c:pt>
                <c:pt idx="11">
                  <c:v>0.720854</c:v>
                </c:pt>
                <c:pt idx="12">
                  <c:v>0.469864</c:v>
                </c:pt>
                <c:pt idx="13">
                  <c:v>0.340167</c:v>
                </c:pt>
                <c:pt idx="14">
                  <c:v>0.229735</c:v>
                </c:pt>
                <c:pt idx="15">
                  <c:v>0.145027</c:v>
                </c:pt>
                <c:pt idx="16">
                  <c:v>0.089898</c:v>
                </c:pt>
                <c:pt idx="17">
                  <c:v>0.062841</c:v>
                </c:pt>
                <c:pt idx="18">
                  <c:v>0.043172</c:v>
                </c:pt>
                <c:pt idx="19">
                  <c:v>0.029483</c:v>
                </c:pt>
                <c:pt idx="20">
                  <c:v>0.018472</c:v>
                </c:pt>
                <c:pt idx="21">
                  <c:v>0.013239</c:v>
                </c:pt>
                <c:pt idx="22">
                  <c:v>0.008709</c:v>
                </c:pt>
                <c:pt idx="23">
                  <c:v>0.007307</c:v>
                </c:pt>
                <c:pt idx="24">
                  <c:v>0.00468</c:v>
                </c:pt>
                <c:pt idx="25">
                  <c:v>0.004416</c:v>
                </c:pt>
                <c:pt idx="26">
                  <c:v>0.002984</c:v>
                </c:pt>
                <c:pt idx="27">
                  <c:v>0.001586</c:v>
                </c:pt>
                <c:pt idx="28">
                  <c:v>0.002239</c:v>
                </c:pt>
                <c:pt idx="29">
                  <c:v>0.003093</c:v>
                </c:pt>
                <c:pt idx="30">
                  <c:v>0.001884</c:v>
                </c:pt>
                <c:pt idx="31">
                  <c:v>0.001484</c:v>
                </c:pt>
              </c:numCache>
            </c:numRef>
          </c:val>
          <c:smooth val="0"/>
        </c:ser>
        <c:ser>
          <c:idx val="2"/>
          <c:order val="2"/>
          <c:tx>
            <c:v>31.5</c:v>
          </c:tx>
          <c:val>
            <c:numRef>
              <c:f>[2]Sheet1!$B$8:$AG$8</c:f>
              <c:numCache>
                <c:formatCode>General</c:formatCode>
                <c:ptCount val="32"/>
                <c:pt idx="0">
                  <c:v>1.077894</c:v>
                </c:pt>
                <c:pt idx="1">
                  <c:v>0.616223</c:v>
                </c:pt>
                <c:pt idx="2">
                  <c:v>0.375766</c:v>
                </c:pt>
                <c:pt idx="3">
                  <c:v>0.309959</c:v>
                </c:pt>
                <c:pt idx="4">
                  <c:v>0.375595</c:v>
                </c:pt>
                <c:pt idx="5">
                  <c:v>0.385109</c:v>
                </c:pt>
                <c:pt idx="6">
                  <c:v>0.324638</c:v>
                </c:pt>
                <c:pt idx="7">
                  <c:v>0.285511</c:v>
                </c:pt>
                <c:pt idx="8">
                  <c:v>0.285746</c:v>
                </c:pt>
                <c:pt idx="9">
                  <c:v>0.20564</c:v>
                </c:pt>
                <c:pt idx="10">
                  <c:v>0.132654</c:v>
                </c:pt>
                <c:pt idx="11">
                  <c:v>0.062054</c:v>
                </c:pt>
                <c:pt idx="12">
                  <c:v>0.183446</c:v>
                </c:pt>
                <c:pt idx="13">
                  <c:v>0.053581</c:v>
                </c:pt>
                <c:pt idx="14">
                  <c:v>0.03992</c:v>
                </c:pt>
                <c:pt idx="15">
                  <c:v>0.061588</c:v>
                </c:pt>
                <c:pt idx="16">
                  <c:v>0.058578</c:v>
                </c:pt>
                <c:pt idx="17">
                  <c:v>0.038909</c:v>
                </c:pt>
                <c:pt idx="18">
                  <c:v>0.047643</c:v>
                </c:pt>
                <c:pt idx="19">
                  <c:v>0.046569</c:v>
                </c:pt>
                <c:pt idx="20">
                  <c:v>0.055832</c:v>
                </c:pt>
                <c:pt idx="21">
                  <c:v>0.071391</c:v>
                </c:pt>
                <c:pt idx="22">
                  <c:v>0.056278</c:v>
                </c:pt>
                <c:pt idx="23">
                  <c:v>0.08344</c:v>
                </c:pt>
                <c:pt idx="24">
                  <c:v>0.040266</c:v>
                </c:pt>
                <c:pt idx="25">
                  <c:v>0.061617</c:v>
                </c:pt>
                <c:pt idx="26">
                  <c:v>0.050767</c:v>
                </c:pt>
                <c:pt idx="27">
                  <c:v>0.047577</c:v>
                </c:pt>
                <c:pt idx="28">
                  <c:v>0.057769</c:v>
                </c:pt>
                <c:pt idx="29">
                  <c:v>0.048584</c:v>
                </c:pt>
                <c:pt idx="30">
                  <c:v>0.082354</c:v>
                </c:pt>
                <c:pt idx="31">
                  <c:v>0.049273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995097560"/>
        <c:axId val="-1995194472"/>
      </c:lineChart>
      <c:catAx>
        <c:axId val="-1995097560"/>
        <c:scaling>
          <c:orientation val="minMax"/>
        </c:scaling>
        <c:delete val="0"/>
        <c:axPos val="b"/>
        <c:majorTickMark val="out"/>
        <c:minorTickMark val="none"/>
        <c:tickLblPos val="nextTo"/>
        <c:crossAx val="-1995194472"/>
        <c:crosses val="autoZero"/>
        <c:auto val="1"/>
        <c:lblAlgn val="ctr"/>
        <c:lblOffset val="100"/>
        <c:noMultiLvlLbl val="0"/>
      </c:catAx>
      <c:valAx>
        <c:axId val="-199519447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199509756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706.5</c:v>
          </c:tx>
          <c:val>
            <c:numRef>
              <c:f>[3]Sheet1!$B$6:$X$6</c:f>
              <c:numCache>
                <c:formatCode>General</c:formatCode>
                <c:ptCount val="23"/>
                <c:pt idx="0">
                  <c:v>21.788286</c:v>
                </c:pt>
                <c:pt idx="1">
                  <c:v>46.242847</c:v>
                </c:pt>
                <c:pt idx="2">
                  <c:v>47.153317</c:v>
                </c:pt>
                <c:pt idx="3">
                  <c:v>38.211641</c:v>
                </c:pt>
                <c:pt idx="4">
                  <c:v>30.47959</c:v>
                </c:pt>
                <c:pt idx="5">
                  <c:v>26.760311</c:v>
                </c:pt>
                <c:pt idx="6">
                  <c:v>25.89476</c:v>
                </c:pt>
                <c:pt idx="7">
                  <c:v>26.154319</c:v>
                </c:pt>
                <c:pt idx="8">
                  <c:v>26.155024</c:v>
                </c:pt>
                <c:pt idx="9">
                  <c:v>6.338003</c:v>
                </c:pt>
                <c:pt idx="10">
                  <c:v>1.399029</c:v>
                </c:pt>
                <c:pt idx="11">
                  <c:v>0.59413</c:v>
                </c:pt>
                <c:pt idx="12">
                  <c:v>0.104828</c:v>
                </c:pt>
                <c:pt idx="13">
                  <c:v>0.094382</c:v>
                </c:pt>
                <c:pt idx="14">
                  <c:v>0.059606</c:v>
                </c:pt>
                <c:pt idx="15">
                  <c:v>0.03574</c:v>
                </c:pt>
                <c:pt idx="16">
                  <c:v>0.026148</c:v>
                </c:pt>
                <c:pt idx="17">
                  <c:v>0.02061</c:v>
                </c:pt>
                <c:pt idx="18">
                  <c:v>0.013756</c:v>
                </c:pt>
                <c:pt idx="19">
                  <c:v>0.014999</c:v>
                </c:pt>
                <c:pt idx="20">
                  <c:v>0.007006</c:v>
                </c:pt>
                <c:pt idx="21">
                  <c:v>0.008558</c:v>
                </c:pt>
                <c:pt idx="22">
                  <c:v>0.006011</c:v>
                </c:pt>
              </c:numCache>
            </c:numRef>
          </c:val>
          <c:smooth val="0"/>
        </c:ser>
        <c:ser>
          <c:idx val="1"/>
          <c:order val="1"/>
          <c:tx>
            <c:v>633.5</c:v>
          </c:tx>
          <c:val>
            <c:numRef>
              <c:f>[3]Sheet1!$B$7:$X$7</c:f>
              <c:numCache>
                <c:formatCode>General</c:formatCode>
                <c:ptCount val="23"/>
                <c:pt idx="0">
                  <c:v>11.523762</c:v>
                </c:pt>
                <c:pt idx="1">
                  <c:v>5.030158</c:v>
                </c:pt>
                <c:pt idx="2">
                  <c:v>3.446529</c:v>
                </c:pt>
                <c:pt idx="3">
                  <c:v>2.718103</c:v>
                </c:pt>
                <c:pt idx="4">
                  <c:v>2.303932</c:v>
                </c:pt>
                <c:pt idx="5">
                  <c:v>2.167512</c:v>
                </c:pt>
                <c:pt idx="6">
                  <c:v>2.155553</c:v>
                </c:pt>
                <c:pt idx="7">
                  <c:v>2.020624</c:v>
                </c:pt>
                <c:pt idx="8">
                  <c:v>2.020494</c:v>
                </c:pt>
                <c:pt idx="9">
                  <c:v>0.401457</c:v>
                </c:pt>
                <c:pt idx="10">
                  <c:v>0.092411</c:v>
                </c:pt>
                <c:pt idx="11">
                  <c:v>0.012928</c:v>
                </c:pt>
                <c:pt idx="12">
                  <c:v>0.014761</c:v>
                </c:pt>
                <c:pt idx="13">
                  <c:v>0.012622</c:v>
                </c:pt>
                <c:pt idx="14">
                  <c:v>0.009751</c:v>
                </c:pt>
                <c:pt idx="15">
                  <c:v>0.012861</c:v>
                </c:pt>
                <c:pt idx="16">
                  <c:v>0.016884</c:v>
                </c:pt>
                <c:pt idx="17">
                  <c:v>0.01413</c:v>
                </c:pt>
                <c:pt idx="18">
                  <c:v>0.008893</c:v>
                </c:pt>
                <c:pt idx="19">
                  <c:v>0.010445</c:v>
                </c:pt>
                <c:pt idx="20">
                  <c:v>0.019512</c:v>
                </c:pt>
                <c:pt idx="21">
                  <c:v>0.012546</c:v>
                </c:pt>
                <c:pt idx="22">
                  <c:v>0.009099</c:v>
                </c:pt>
              </c:numCache>
            </c:numRef>
          </c:val>
          <c:smooth val="0"/>
        </c:ser>
        <c:ser>
          <c:idx val="2"/>
          <c:order val="2"/>
          <c:tx>
            <c:v>1019.5</c:v>
          </c:tx>
          <c:val>
            <c:numRef>
              <c:f>[3]Sheet1!$B$8:$X$8</c:f>
              <c:numCache>
                <c:formatCode>General</c:formatCode>
                <c:ptCount val="23"/>
                <c:pt idx="0">
                  <c:v>3.248675</c:v>
                </c:pt>
                <c:pt idx="1">
                  <c:v>1.875979</c:v>
                </c:pt>
                <c:pt idx="2">
                  <c:v>1.541052</c:v>
                </c:pt>
                <c:pt idx="3">
                  <c:v>1.40494</c:v>
                </c:pt>
                <c:pt idx="4">
                  <c:v>1.317537</c:v>
                </c:pt>
                <c:pt idx="5">
                  <c:v>1.206484</c:v>
                </c:pt>
                <c:pt idx="6">
                  <c:v>1.105624</c:v>
                </c:pt>
                <c:pt idx="7">
                  <c:v>1.01278</c:v>
                </c:pt>
                <c:pt idx="8">
                  <c:v>1.011708</c:v>
                </c:pt>
                <c:pt idx="9">
                  <c:v>0.312577</c:v>
                </c:pt>
                <c:pt idx="10">
                  <c:v>0.192541</c:v>
                </c:pt>
                <c:pt idx="11">
                  <c:v>0.090752</c:v>
                </c:pt>
                <c:pt idx="12">
                  <c:v>0.038919</c:v>
                </c:pt>
                <c:pt idx="13">
                  <c:v>0.016937</c:v>
                </c:pt>
                <c:pt idx="14">
                  <c:v>0.008808</c:v>
                </c:pt>
                <c:pt idx="15">
                  <c:v>0.003643</c:v>
                </c:pt>
                <c:pt idx="16">
                  <c:v>0.002079</c:v>
                </c:pt>
                <c:pt idx="17">
                  <c:v>0.00172</c:v>
                </c:pt>
                <c:pt idx="18">
                  <c:v>0.003037</c:v>
                </c:pt>
                <c:pt idx="19">
                  <c:v>0.002601</c:v>
                </c:pt>
                <c:pt idx="20">
                  <c:v>0.002372</c:v>
                </c:pt>
                <c:pt idx="21">
                  <c:v>0.003008</c:v>
                </c:pt>
                <c:pt idx="22">
                  <c:v>0.002341</c:v>
                </c:pt>
              </c:numCache>
            </c:numRef>
          </c:val>
          <c:smooth val="0"/>
        </c:ser>
        <c:ser>
          <c:idx val="3"/>
          <c:order val="3"/>
          <c:tx>
            <c:v>1056.5</c:v>
          </c:tx>
          <c:val>
            <c:numRef>
              <c:f>[3]Sheet1!$B$9:$X$9</c:f>
              <c:numCache>
                <c:formatCode>General</c:formatCode>
                <c:ptCount val="23"/>
                <c:pt idx="0">
                  <c:v>3.248675</c:v>
                </c:pt>
                <c:pt idx="1">
                  <c:v>2.267639</c:v>
                </c:pt>
                <c:pt idx="2">
                  <c:v>2.461742</c:v>
                </c:pt>
                <c:pt idx="3">
                  <c:v>2.46575</c:v>
                </c:pt>
                <c:pt idx="4">
                  <c:v>2.38412</c:v>
                </c:pt>
                <c:pt idx="5">
                  <c:v>2.280052</c:v>
                </c:pt>
                <c:pt idx="6">
                  <c:v>2.206403</c:v>
                </c:pt>
                <c:pt idx="7">
                  <c:v>2.138473</c:v>
                </c:pt>
                <c:pt idx="8">
                  <c:v>2.137409</c:v>
                </c:pt>
                <c:pt idx="9">
                  <c:v>1.268586</c:v>
                </c:pt>
                <c:pt idx="10">
                  <c:v>0.772189</c:v>
                </c:pt>
                <c:pt idx="11">
                  <c:v>0.464986</c:v>
                </c:pt>
                <c:pt idx="12">
                  <c:v>0.275124</c:v>
                </c:pt>
                <c:pt idx="13">
                  <c:v>0.16131</c:v>
                </c:pt>
                <c:pt idx="14">
                  <c:v>0.091892</c:v>
                </c:pt>
                <c:pt idx="15">
                  <c:v>0.05339</c:v>
                </c:pt>
                <c:pt idx="16">
                  <c:v>0.033272</c:v>
                </c:pt>
                <c:pt idx="17">
                  <c:v>0.019097</c:v>
                </c:pt>
                <c:pt idx="18">
                  <c:v>0.013179</c:v>
                </c:pt>
                <c:pt idx="19">
                  <c:v>0.009274</c:v>
                </c:pt>
                <c:pt idx="20">
                  <c:v>0.003863</c:v>
                </c:pt>
                <c:pt idx="21">
                  <c:v>0.004351</c:v>
                </c:pt>
                <c:pt idx="22">
                  <c:v>0.001714</c:v>
                </c:pt>
              </c:numCache>
            </c:numRef>
          </c:val>
          <c:smooth val="0"/>
        </c:ser>
        <c:ser>
          <c:idx val="4"/>
          <c:order val="4"/>
          <c:tx>
            <c:v>100</c:v>
          </c:tx>
          <c:val>
            <c:numRef>
              <c:f>[3]Sheet1!$B$10:$X$10</c:f>
              <c:numCache>
                <c:formatCode>General</c:formatCode>
                <c:ptCount val="23"/>
                <c:pt idx="0">
                  <c:v>1.481335</c:v>
                </c:pt>
                <c:pt idx="1">
                  <c:v>0.821941</c:v>
                </c:pt>
                <c:pt idx="2">
                  <c:v>0.477889</c:v>
                </c:pt>
                <c:pt idx="3">
                  <c:v>0.345263</c:v>
                </c:pt>
                <c:pt idx="4">
                  <c:v>0.362333</c:v>
                </c:pt>
                <c:pt idx="5">
                  <c:v>0.292529</c:v>
                </c:pt>
                <c:pt idx="6">
                  <c:v>0.236347</c:v>
                </c:pt>
                <c:pt idx="7">
                  <c:v>0.190381</c:v>
                </c:pt>
                <c:pt idx="8">
                  <c:v>0.190249</c:v>
                </c:pt>
                <c:pt idx="9">
                  <c:v>0.043916</c:v>
                </c:pt>
                <c:pt idx="10">
                  <c:v>0.079906</c:v>
                </c:pt>
                <c:pt idx="11">
                  <c:v>0.086005</c:v>
                </c:pt>
                <c:pt idx="12">
                  <c:v>0.036755</c:v>
                </c:pt>
                <c:pt idx="13">
                  <c:v>0.035258</c:v>
                </c:pt>
                <c:pt idx="14">
                  <c:v>0.038514</c:v>
                </c:pt>
                <c:pt idx="15">
                  <c:v>0.045912</c:v>
                </c:pt>
                <c:pt idx="16">
                  <c:v>0.025517</c:v>
                </c:pt>
                <c:pt idx="17">
                  <c:v>0.030425</c:v>
                </c:pt>
                <c:pt idx="18">
                  <c:v>0.027487</c:v>
                </c:pt>
                <c:pt idx="19">
                  <c:v>0.047009</c:v>
                </c:pt>
                <c:pt idx="20">
                  <c:v>0.056732</c:v>
                </c:pt>
                <c:pt idx="21">
                  <c:v>0.038305</c:v>
                </c:pt>
                <c:pt idx="22">
                  <c:v>0.049087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0734904"/>
        <c:axId val="-1999710232"/>
      </c:lineChart>
      <c:catAx>
        <c:axId val="2130734904"/>
        <c:scaling>
          <c:orientation val="minMax"/>
        </c:scaling>
        <c:delete val="0"/>
        <c:axPos val="b"/>
        <c:majorTickMark val="out"/>
        <c:minorTickMark val="none"/>
        <c:tickLblPos val="nextTo"/>
        <c:crossAx val="-1999710232"/>
        <c:crosses val="autoZero"/>
        <c:auto val="1"/>
        <c:lblAlgn val="ctr"/>
        <c:lblOffset val="100"/>
        <c:noMultiLvlLbl val="0"/>
      </c:catAx>
      <c:valAx>
        <c:axId val="-199971023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13073490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819</c:v>
          </c:tx>
          <c:val>
            <c:numRef>
              <c:f>[4]Sheet1!$B$6:$Z$6</c:f>
              <c:numCache>
                <c:formatCode>General</c:formatCode>
                <c:ptCount val="25"/>
                <c:pt idx="0">
                  <c:v>17.710954</c:v>
                </c:pt>
                <c:pt idx="1">
                  <c:v>16.189287</c:v>
                </c:pt>
                <c:pt idx="2">
                  <c:v>15.781304</c:v>
                </c:pt>
                <c:pt idx="3">
                  <c:v>14.718473</c:v>
                </c:pt>
                <c:pt idx="4">
                  <c:v>13.107015</c:v>
                </c:pt>
                <c:pt idx="5">
                  <c:v>11.650709</c:v>
                </c:pt>
                <c:pt idx="6">
                  <c:v>10.536021</c:v>
                </c:pt>
                <c:pt idx="7">
                  <c:v>9.691504</c:v>
                </c:pt>
                <c:pt idx="8">
                  <c:v>9.688437</c:v>
                </c:pt>
                <c:pt idx="9">
                  <c:v>2.070018</c:v>
                </c:pt>
                <c:pt idx="10">
                  <c:v>1.249683</c:v>
                </c:pt>
                <c:pt idx="11">
                  <c:v>0.341808</c:v>
                </c:pt>
                <c:pt idx="12">
                  <c:v>0.116424</c:v>
                </c:pt>
                <c:pt idx="13">
                  <c:v>0.024993</c:v>
                </c:pt>
                <c:pt idx="14">
                  <c:v>0.010888</c:v>
                </c:pt>
                <c:pt idx="15">
                  <c:v>0.00587</c:v>
                </c:pt>
                <c:pt idx="16">
                  <c:v>0.006199</c:v>
                </c:pt>
                <c:pt idx="17">
                  <c:v>0.005789</c:v>
                </c:pt>
                <c:pt idx="18">
                  <c:v>0.005059</c:v>
                </c:pt>
                <c:pt idx="19">
                  <c:v>0.008738</c:v>
                </c:pt>
                <c:pt idx="20">
                  <c:v>0.004767</c:v>
                </c:pt>
                <c:pt idx="21">
                  <c:v>0.004979</c:v>
                </c:pt>
                <c:pt idx="22">
                  <c:v>0.003367</c:v>
                </c:pt>
                <c:pt idx="23">
                  <c:v>0.003235</c:v>
                </c:pt>
                <c:pt idx="24">
                  <c:v>0.004607</c:v>
                </c:pt>
              </c:numCache>
            </c:numRef>
          </c:val>
          <c:smooth val="0"/>
        </c:ser>
        <c:ser>
          <c:idx val="1"/>
          <c:order val="1"/>
          <c:tx>
            <c:v>1259</c:v>
          </c:tx>
          <c:val>
            <c:numRef>
              <c:f>[4]Sheet1!$B$7:$Z$7</c:f>
              <c:numCache>
                <c:formatCode>General</c:formatCode>
                <c:ptCount val="25"/>
                <c:pt idx="0">
                  <c:v>0.431201</c:v>
                </c:pt>
                <c:pt idx="1">
                  <c:v>0.240384</c:v>
                </c:pt>
                <c:pt idx="2">
                  <c:v>0.261144</c:v>
                </c:pt>
                <c:pt idx="3">
                  <c:v>0.329084</c:v>
                </c:pt>
                <c:pt idx="4">
                  <c:v>0.353165</c:v>
                </c:pt>
                <c:pt idx="5">
                  <c:v>0.358383</c:v>
                </c:pt>
                <c:pt idx="6">
                  <c:v>0.350397</c:v>
                </c:pt>
                <c:pt idx="7">
                  <c:v>0.33199</c:v>
                </c:pt>
                <c:pt idx="8">
                  <c:v>0.331687</c:v>
                </c:pt>
                <c:pt idx="9">
                  <c:v>0.102208</c:v>
                </c:pt>
                <c:pt idx="10">
                  <c:v>0.03002</c:v>
                </c:pt>
                <c:pt idx="11">
                  <c:v>0.007654</c:v>
                </c:pt>
                <c:pt idx="12">
                  <c:v>0.004095</c:v>
                </c:pt>
                <c:pt idx="13">
                  <c:v>0.001482</c:v>
                </c:pt>
                <c:pt idx="14">
                  <c:v>0.002116</c:v>
                </c:pt>
                <c:pt idx="15">
                  <c:v>0.00156</c:v>
                </c:pt>
                <c:pt idx="16">
                  <c:v>0.001965</c:v>
                </c:pt>
                <c:pt idx="17">
                  <c:v>0.00132</c:v>
                </c:pt>
                <c:pt idx="18">
                  <c:v>0.001258</c:v>
                </c:pt>
                <c:pt idx="19">
                  <c:v>0.001084</c:v>
                </c:pt>
                <c:pt idx="20">
                  <c:v>0.001812</c:v>
                </c:pt>
                <c:pt idx="21">
                  <c:v>0.001831</c:v>
                </c:pt>
                <c:pt idx="22">
                  <c:v>0.001095</c:v>
                </c:pt>
                <c:pt idx="23">
                  <c:v>0.001952</c:v>
                </c:pt>
                <c:pt idx="24">
                  <c:v>0.002627</c:v>
                </c:pt>
              </c:numCache>
            </c:numRef>
          </c:val>
          <c:smooth val="0"/>
        </c:ser>
        <c:ser>
          <c:idx val="2"/>
          <c:order val="2"/>
          <c:tx>
            <c:v>45</c:v>
          </c:tx>
          <c:val>
            <c:numRef>
              <c:f>[4]Sheet1!$B$8:$Z$8</c:f>
              <c:numCache>
                <c:formatCode>General</c:formatCode>
                <c:ptCount val="25"/>
                <c:pt idx="0">
                  <c:v>0.191085</c:v>
                </c:pt>
                <c:pt idx="1">
                  <c:v>0.335615</c:v>
                </c:pt>
                <c:pt idx="2">
                  <c:v>0.283047</c:v>
                </c:pt>
                <c:pt idx="3">
                  <c:v>0.32601</c:v>
                </c:pt>
                <c:pt idx="4">
                  <c:v>0.293201</c:v>
                </c:pt>
                <c:pt idx="5">
                  <c:v>0.257086</c:v>
                </c:pt>
                <c:pt idx="6">
                  <c:v>0.230541</c:v>
                </c:pt>
                <c:pt idx="7">
                  <c:v>0.20982</c:v>
                </c:pt>
                <c:pt idx="8">
                  <c:v>0.209879</c:v>
                </c:pt>
                <c:pt idx="9">
                  <c:v>0.054234</c:v>
                </c:pt>
                <c:pt idx="10">
                  <c:v>0.061281</c:v>
                </c:pt>
                <c:pt idx="11">
                  <c:v>0.044271</c:v>
                </c:pt>
                <c:pt idx="12">
                  <c:v>0.076809</c:v>
                </c:pt>
                <c:pt idx="13">
                  <c:v>0.052418</c:v>
                </c:pt>
                <c:pt idx="14">
                  <c:v>0.055161</c:v>
                </c:pt>
                <c:pt idx="15">
                  <c:v>0.062099</c:v>
                </c:pt>
                <c:pt idx="16">
                  <c:v>0.089978</c:v>
                </c:pt>
                <c:pt idx="17">
                  <c:v>0.073537</c:v>
                </c:pt>
                <c:pt idx="18">
                  <c:v>0.06412</c:v>
                </c:pt>
                <c:pt idx="19">
                  <c:v>0.072711</c:v>
                </c:pt>
                <c:pt idx="20">
                  <c:v>0.105339</c:v>
                </c:pt>
                <c:pt idx="21">
                  <c:v>0.085723</c:v>
                </c:pt>
                <c:pt idx="22">
                  <c:v>0.100837</c:v>
                </c:pt>
                <c:pt idx="23">
                  <c:v>0.102566</c:v>
                </c:pt>
                <c:pt idx="24">
                  <c:v>0.053546</c:v>
                </c:pt>
              </c:numCache>
            </c:numRef>
          </c:val>
          <c:smooth val="0"/>
        </c:ser>
        <c:ser>
          <c:idx val="3"/>
          <c:order val="3"/>
          <c:tx>
            <c:v>300</c:v>
          </c:tx>
          <c:val>
            <c:numRef>
              <c:f>[4]Sheet1!$B$9:$Z$9</c:f>
              <c:numCache>
                <c:formatCode>General</c:formatCode>
                <c:ptCount val="25"/>
                <c:pt idx="0">
                  <c:v>0.120663</c:v>
                </c:pt>
                <c:pt idx="1">
                  <c:v>0.108068</c:v>
                </c:pt>
                <c:pt idx="2">
                  <c:v>0.115129</c:v>
                </c:pt>
                <c:pt idx="3">
                  <c:v>0.104048</c:v>
                </c:pt>
                <c:pt idx="4">
                  <c:v>0.084069</c:v>
                </c:pt>
                <c:pt idx="5">
                  <c:v>0.065979</c:v>
                </c:pt>
                <c:pt idx="6">
                  <c:v>0.049964</c:v>
                </c:pt>
                <c:pt idx="7">
                  <c:v>0.040354</c:v>
                </c:pt>
                <c:pt idx="8">
                  <c:v>0.040182</c:v>
                </c:pt>
                <c:pt idx="9">
                  <c:v>0.0227</c:v>
                </c:pt>
                <c:pt idx="10">
                  <c:v>0.015313</c:v>
                </c:pt>
                <c:pt idx="11">
                  <c:v>0.016751</c:v>
                </c:pt>
                <c:pt idx="12">
                  <c:v>0.022904</c:v>
                </c:pt>
                <c:pt idx="13">
                  <c:v>0.022351</c:v>
                </c:pt>
                <c:pt idx="14">
                  <c:v>0.020395</c:v>
                </c:pt>
                <c:pt idx="15">
                  <c:v>0.018118</c:v>
                </c:pt>
                <c:pt idx="16">
                  <c:v>0.010647</c:v>
                </c:pt>
                <c:pt idx="17">
                  <c:v>0.025309</c:v>
                </c:pt>
                <c:pt idx="18">
                  <c:v>0.013066</c:v>
                </c:pt>
                <c:pt idx="19">
                  <c:v>0.017496</c:v>
                </c:pt>
                <c:pt idx="20">
                  <c:v>0.01445</c:v>
                </c:pt>
                <c:pt idx="21">
                  <c:v>0.022752</c:v>
                </c:pt>
                <c:pt idx="22">
                  <c:v>0.010229</c:v>
                </c:pt>
                <c:pt idx="23">
                  <c:v>0.012905</c:v>
                </c:pt>
                <c:pt idx="24">
                  <c:v>0.01527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999983912"/>
        <c:axId val="-1999991640"/>
      </c:lineChart>
      <c:catAx>
        <c:axId val="-1999983912"/>
        <c:scaling>
          <c:orientation val="minMax"/>
        </c:scaling>
        <c:delete val="0"/>
        <c:axPos val="b"/>
        <c:majorTickMark val="out"/>
        <c:minorTickMark val="none"/>
        <c:tickLblPos val="nextTo"/>
        <c:crossAx val="-1999991640"/>
        <c:crosses val="autoZero"/>
        <c:auto val="1"/>
        <c:lblAlgn val="ctr"/>
        <c:lblOffset val="100"/>
        <c:noMultiLvlLbl val="0"/>
      </c:catAx>
      <c:valAx>
        <c:axId val="-199999164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199998391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940.5</c:v>
          </c:tx>
          <c:val>
            <c:numRef>
              <c:f>[5]Sheet1!$B$6:$Z$6</c:f>
              <c:numCache>
                <c:formatCode>General</c:formatCode>
                <c:ptCount val="25"/>
                <c:pt idx="0">
                  <c:v>32.633261</c:v>
                </c:pt>
                <c:pt idx="1">
                  <c:v>37.003429</c:v>
                </c:pt>
                <c:pt idx="2">
                  <c:v>36.560345</c:v>
                </c:pt>
                <c:pt idx="3">
                  <c:v>33.343583</c:v>
                </c:pt>
                <c:pt idx="4">
                  <c:v>29.299895</c:v>
                </c:pt>
                <c:pt idx="5">
                  <c:v>25.382102</c:v>
                </c:pt>
                <c:pt idx="6">
                  <c:v>21.873856</c:v>
                </c:pt>
                <c:pt idx="7">
                  <c:v>18.909839</c:v>
                </c:pt>
                <c:pt idx="8">
                  <c:v>18.900228</c:v>
                </c:pt>
                <c:pt idx="9">
                  <c:v>4.550052</c:v>
                </c:pt>
                <c:pt idx="10">
                  <c:v>0.993979</c:v>
                </c:pt>
                <c:pt idx="11">
                  <c:v>0.336358</c:v>
                </c:pt>
                <c:pt idx="12">
                  <c:v>0.122679</c:v>
                </c:pt>
                <c:pt idx="13">
                  <c:v>0.028438</c:v>
                </c:pt>
                <c:pt idx="14">
                  <c:v>0.032858</c:v>
                </c:pt>
                <c:pt idx="15">
                  <c:v>0.038552</c:v>
                </c:pt>
                <c:pt idx="16">
                  <c:v>0.03689</c:v>
                </c:pt>
                <c:pt idx="17">
                  <c:v>0.027748</c:v>
                </c:pt>
                <c:pt idx="18">
                  <c:v>0.018431</c:v>
                </c:pt>
                <c:pt idx="19">
                  <c:v>0.012761</c:v>
                </c:pt>
                <c:pt idx="20">
                  <c:v>0.008867</c:v>
                </c:pt>
                <c:pt idx="21">
                  <c:v>0.013428</c:v>
                </c:pt>
                <c:pt idx="22">
                  <c:v>0.010745</c:v>
                </c:pt>
                <c:pt idx="23">
                  <c:v>0.005132</c:v>
                </c:pt>
                <c:pt idx="24">
                  <c:v>0.006619</c:v>
                </c:pt>
              </c:numCache>
            </c:numRef>
          </c:val>
          <c:smooth val="0"/>
        </c:ser>
        <c:ser>
          <c:idx val="1"/>
          <c:order val="1"/>
          <c:tx>
            <c:v>1391</c:v>
          </c:tx>
          <c:val>
            <c:numRef>
              <c:f>[5]Sheet1!$B$7:$Z$7</c:f>
              <c:numCache>
                <c:formatCode>General</c:formatCode>
                <c:ptCount val="25"/>
                <c:pt idx="0">
                  <c:v>1.874259</c:v>
                </c:pt>
                <c:pt idx="1">
                  <c:v>1.193603</c:v>
                </c:pt>
                <c:pt idx="2">
                  <c:v>1.207528</c:v>
                </c:pt>
                <c:pt idx="3">
                  <c:v>1.140697</c:v>
                </c:pt>
                <c:pt idx="4">
                  <c:v>1.07561</c:v>
                </c:pt>
                <c:pt idx="5">
                  <c:v>1.007847</c:v>
                </c:pt>
                <c:pt idx="6">
                  <c:v>0.934039</c:v>
                </c:pt>
                <c:pt idx="7">
                  <c:v>0.865345</c:v>
                </c:pt>
                <c:pt idx="8">
                  <c:v>0.865381</c:v>
                </c:pt>
                <c:pt idx="9">
                  <c:v>0.15756</c:v>
                </c:pt>
                <c:pt idx="10">
                  <c:v>0.018319</c:v>
                </c:pt>
                <c:pt idx="11">
                  <c:v>0.006026</c:v>
                </c:pt>
                <c:pt idx="12">
                  <c:v>0.003126</c:v>
                </c:pt>
                <c:pt idx="13">
                  <c:v>0.001649</c:v>
                </c:pt>
                <c:pt idx="14">
                  <c:v>0.002057</c:v>
                </c:pt>
                <c:pt idx="15">
                  <c:v>0.001142</c:v>
                </c:pt>
                <c:pt idx="16">
                  <c:v>0.001783</c:v>
                </c:pt>
                <c:pt idx="17">
                  <c:v>0.001318</c:v>
                </c:pt>
                <c:pt idx="18">
                  <c:v>0.001788</c:v>
                </c:pt>
                <c:pt idx="19">
                  <c:v>0.001227</c:v>
                </c:pt>
                <c:pt idx="20">
                  <c:v>0.001642</c:v>
                </c:pt>
                <c:pt idx="21">
                  <c:v>0.001939</c:v>
                </c:pt>
                <c:pt idx="22">
                  <c:v>0.003461</c:v>
                </c:pt>
                <c:pt idx="23">
                  <c:v>0.002494</c:v>
                </c:pt>
                <c:pt idx="24">
                  <c:v>0.002159</c:v>
                </c:pt>
              </c:numCache>
            </c:numRef>
          </c:val>
          <c:smooth val="0"/>
        </c:ser>
        <c:ser>
          <c:idx val="2"/>
          <c:order val="2"/>
          <c:tx>
            <c:v>633.5</c:v>
          </c:tx>
          <c:val>
            <c:numRef>
              <c:f>[5]Sheet1!$B$8:$Z$8</c:f>
              <c:numCache>
                <c:formatCode>General</c:formatCode>
                <c:ptCount val="25"/>
                <c:pt idx="0">
                  <c:v>1.067835</c:v>
                </c:pt>
                <c:pt idx="1">
                  <c:v>0.901972</c:v>
                </c:pt>
                <c:pt idx="2">
                  <c:v>0.810439</c:v>
                </c:pt>
                <c:pt idx="3">
                  <c:v>0.680613</c:v>
                </c:pt>
                <c:pt idx="4">
                  <c:v>0.577539</c:v>
                </c:pt>
                <c:pt idx="5">
                  <c:v>0.50839</c:v>
                </c:pt>
                <c:pt idx="6">
                  <c:v>0.452354</c:v>
                </c:pt>
                <c:pt idx="7">
                  <c:v>0.400702</c:v>
                </c:pt>
                <c:pt idx="8">
                  <c:v>0.401064</c:v>
                </c:pt>
                <c:pt idx="9">
                  <c:v>0.052391</c:v>
                </c:pt>
                <c:pt idx="10">
                  <c:v>0.029419</c:v>
                </c:pt>
                <c:pt idx="11">
                  <c:v>0.007406</c:v>
                </c:pt>
                <c:pt idx="12">
                  <c:v>0.01145</c:v>
                </c:pt>
                <c:pt idx="13">
                  <c:v>0.01276</c:v>
                </c:pt>
                <c:pt idx="14">
                  <c:v>0.009633</c:v>
                </c:pt>
                <c:pt idx="15">
                  <c:v>0.008472</c:v>
                </c:pt>
                <c:pt idx="16">
                  <c:v>0.014144</c:v>
                </c:pt>
                <c:pt idx="17">
                  <c:v>0.010653</c:v>
                </c:pt>
                <c:pt idx="18">
                  <c:v>0.00691</c:v>
                </c:pt>
                <c:pt idx="19">
                  <c:v>0.011885</c:v>
                </c:pt>
                <c:pt idx="20">
                  <c:v>0.012454</c:v>
                </c:pt>
                <c:pt idx="21">
                  <c:v>0.01469</c:v>
                </c:pt>
                <c:pt idx="22">
                  <c:v>0.012811</c:v>
                </c:pt>
                <c:pt idx="23">
                  <c:v>0.011759</c:v>
                </c:pt>
                <c:pt idx="24">
                  <c:v>0.014717</c:v>
                </c:pt>
              </c:numCache>
            </c:numRef>
          </c:val>
          <c:smooth val="0"/>
        </c:ser>
        <c:ser>
          <c:idx val="3"/>
          <c:order val="3"/>
          <c:tx>
            <c:v>68</c:v>
          </c:tx>
          <c:val>
            <c:numRef>
              <c:f>[5]Sheet1!$B$9:$Z$9</c:f>
              <c:numCache>
                <c:formatCode>General</c:formatCode>
                <c:ptCount val="25"/>
                <c:pt idx="0">
                  <c:v>0.974127</c:v>
                </c:pt>
                <c:pt idx="1">
                  <c:v>0.448488</c:v>
                </c:pt>
                <c:pt idx="2">
                  <c:v>0.417848</c:v>
                </c:pt>
                <c:pt idx="3">
                  <c:v>0.458908</c:v>
                </c:pt>
                <c:pt idx="4">
                  <c:v>0.418474</c:v>
                </c:pt>
                <c:pt idx="5">
                  <c:v>0.350653</c:v>
                </c:pt>
                <c:pt idx="6">
                  <c:v>0.268984</c:v>
                </c:pt>
                <c:pt idx="7">
                  <c:v>0.239511</c:v>
                </c:pt>
                <c:pt idx="8">
                  <c:v>0.240122</c:v>
                </c:pt>
                <c:pt idx="9">
                  <c:v>0.134457</c:v>
                </c:pt>
                <c:pt idx="10">
                  <c:v>0.193931</c:v>
                </c:pt>
                <c:pt idx="11">
                  <c:v>0.235025</c:v>
                </c:pt>
                <c:pt idx="12">
                  <c:v>0.204959</c:v>
                </c:pt>
                <c:pt idx="13">
                  <c:v>0.175327</c:v>
                </c:pt>
                <c:pt idx="14">
                  <c:v>0.229791</c:v>
                </c:pt>
                <c:pt idx="15">
                  <c:v>0.323068</c:v>
                </c:pt>
                <c:pt idx="16">
                  <c:v>0.378374</c:v>
                </c:pt>
                <c:pt idx="17">
                  <c:v>0.124804</c:v>
                </c:pt>
                <c:pt idx="18">
                  <c:v>0.2316</c:v>
                </c:pt>
                <c:pt idx="19">
                  <c:v>0.206893</c:v>
                </c:pt>
                <c:pt idx="20">
                  <c:v>0.357873</c:v>
                </c:pt>
                <c:pt idx="21">
                  <c:v>0.348826</c:v>
                </c:pt>
                <c:pt idx="22">
                  <c:v>0.204789</c:v>
                </c:pt>
                <c:pt idx="23">
                  <c:v>0.196645</c:v>
                </c:pt>
                <c:pt idx="24">
                  <c:v>0.360817</c:v>
                </c:pt>
              </c:numCache>
            </c:numRef>
          </c:val>
          <c:smooth val="0"/>
        </c:ser>
        <c:ser>
          <c:idx val="4"/>
          <c:order val="4"/>
          <c:tx>
            <c:v>2069.5</c:v>
          </c:tx>
          <c:val>
            <c:numRef>
              <c:f>[5]Sheet1!$B$10:$Z$10</c:f>
              <c:numCache>
                <c:formatCode>General</c:formatCode>
                <c:ptCount val="25"/>
                <c:pt idx="0">
                  <c:v>0.336882</c:v>
                </c:pt>
                <c:pt idx="1">
                  <c:v>0.364598</c:v>
                </c:pt>
                <c:pt idx="2">
                  <c:v>0.34563</c:v>
                </c:pt>
                <c:pt idx="3">
                  <c:v>0.333629</c:v>
                </c:pt>
                <c:pt idx="4">
                  <c:v>0.316061</c:v>
                </c:pt>
                <c:pt idx="5">
                  <c:v>0.302296</c:v>
                </c:pt>
                <c:pt idx="6">
                  <c:v>0.294637</c:v>
                </c:pt>
                <c:pt idx="7">
                  <c:v>0.286478</c:v>
                </c:pt>
                <c:pt idx="8">
                  <c:v>0.287085</c:v>
                </c:pt>
                <c:pt idx="9">
                  <c:v>0.117106</c:v>
                </c:pt>
                <c:pt idx="10">
                  <c:v>0.005651</c:v>
                </c:pt>
                <c:pt idx="11">
                  <c:v>0.003566</c:v>
                </c:pt>
                <c:pt idx="12">
                  <c:v>0.000739</c:v>
                </c:pt>
                <c:pt idx="13">
                  <c:v>0.001097</c:v>
                </c:pt>
                <c:pt idx="14">
                  <c:v>0.000703</c:v>
                </c:pt>
                <c:pt idx="15">
                  <c:v>0.000751</c:v>
                </c:pt>
                <c:pt idx="16">
                  <c:v>0.000911</c:v>
                </c:pt>
                <c:pt idx="17">
                  <c:v>0.001161</c:v>
                </c:pt>
                <c:pt idx="18">
                  <c:v>0.000818</c:v>
                </c:pt>
                <c:pt idx="19">
                  <c:v>0.001047</c:v>
                </c:pt>
                <c:pt idx="20">
                  <c:v>0.000492</c:v>
                </c:pt>
                <c:pt idx="21">
                  <c:v>0.000809</c:v>
                </c:pt>
                <c:pt idx="22">
                  <c:v>0.000676</c:v>
                </c:pt>
                <c:pt idx="23">
                  <c:v>0.001183</c:v>
                </c:pt>
                <c:pt idx="24">
                  <c:v>0.001195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000064136"/>
        <c:axId val="-2000061080"/>
      </c:lineChart>
      <c:catAx>
        <c:axId val="-2000064136"/>
        <c:scaling>
          <c:orientation val="minMax"/>
        </c:scaling>
        <c:delete val="0"/>
        <c:axPos val="b"/>
        <c:majorTickMark val="out"/>
        <c:minorTickMark val="none"/>
        <c:tickLblPos val="nextTo"/>
        <c:crossAx val="-2000061080"/>
        <c:crosses val="autoZero"/>
        <c:auto val="1"/>
        <c:lblAlgn val="ctr"/>
        <c:lblOffset val="100"/>
        <c:noMultiLvlLbl val="0"/>
      </c:catAx>
      <c:valAx>
        <c:axId val="-200006108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200006413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1086.5</c:v>
          </c:tx>
          <c:val>
            <c:numRef>
              <c:f>[6]Sheet1!$B$6:$AC$6</c:f>
              <c:numCache>
                <c:formatCode>General</c:formatCode>
                <c:ptCount val="28"/>
                <c:pt idx="0">
                  <c:v>8.273616</c:v>
                </c:pt>
                <c:pt idx="1">
                  <c:v>8.219168</c:v>
                </c:pt>
                <c:pt idx="2">
                  <c:v>6.274894</c:v>
                </c:pt>
                <c:pt idx="3">
                  <c:v>5.174024</c:v>
                </c:pt>
                <c:pt idx="4">
                  <c:v>4.685437</c:v>
                </c:pt>
                <c:pt idx="5">
                  <c:v>4.417542</c:v>
                </c:pt>
                <c:pt idx="6">
                  <c:v>4.263702</c:v>
                </c:pt>
                <c:pt idx="7">
                  <c:v>4.119495</c:v>
                </c:pt>
                <c:pt idx="8">
                  <c:v>4.118757</c:v>
                </c:pt>
                <c:pt idx="9">
                  <c:v>2.288444</c:v>
                </c:pt>
                <c:pt idx="10">
                  <c:v>1.402882</c:v>
                </c:pt>
                <c:pt idx="11">
                  <c:v>0.738795</c:v>
                </c:pt>
                <c:pt idx="12">
                  <c:v>0.330348</c:v>
                </c:pt>
                <c:pt idx="13">
                  <c:v>0.090832</c:v>
                </c:pt>
                <c:pt idx="14">
                  <c:v>0.038307</c:v>
                </c:pt>
                <c:pt idx="15">
                  <c:v>0.022684</c:v>
                </c:pt>
                <c:pt idx="16">
                  <c:v>0.004463</c:v>
                </c:pt>
                <c:pt idx="17">
                  <c:v>0.002806</c:v>
                </c:pt>
                <c:pt idx="18">
                  <c:v>0.003826</c:v>
                </c:pt>
                <c:pt idx="19">
                  <c:v>0.00302</c:v>
                </c:pt>
                <c:pt idx="20">
                  <c:v>0.002463</c:v>
                </c:pt>
                <c:pt idx="21">
                  <c:v>0.002917</c:v>
                </c:pt>
                <c:pt idx="22">
                  <c:v>0.002299</c:v>
                </c:pt>
                <c:pt idx="23">
                  <c:v>0.001675</c:v>
                </c:pt>
                <c:pt idx="24">
                  <c:v>0.001984</c:v>
                </c:pt>
                <c:pt idx="25">
                  <c:v>0.001852</c:v>
                </c:pt>
                <c:pt idx="26">
                  <c:v>0.001336</c:v>
                </c:pt>
                <c:pt idx="27">
                  <c:v>0.002149</c:v>
                </c:pt>
              </c:numCache>
            </c:numRef>
          </c:val>
          <c:smooth val="0"/>
        </c:ser>
        <c:ser>
          <c:idx val="1"/>
          <c:order val="1"/>
          <c:tx>
            <c:v>1701</c:v>
          </c:tx>
          <c:val>
            <c:numRef>
              <c:f>[6]Sheet1!$B$7:$AC$7</c:f>
              <c:numCache>
                <c:formatCode>General</c:formatCode>
                <c:ptCount val="28"/>
                <c:pt idx="0">
                  <c:v>2.439037</c:v>
                </c:pt>
                <c:pt idx="1">
                  <c:v>2.024811</c:v>
                </c:pt>
                <c:pt idx="2">
                  <c:v>1.658225</c:v>
                </c:pt>
                <c:pt idx="3">
                  <c:v>1.464473</c:v>
                </c:pt>
                <c:pt idx="4">
                  <c:v>1.345292</c:v>
                </c:pt>
                <c:pt idx="5">
                  <c:v>1.249971</c:v>
                </c:pt>
                <c:pt idx="6">
                  <c:v>1.178671</c:v>
                </c:pt>
                <c:pt idx="7">
                  <c:v>1.120238</c:v>
                </c:pt>
                <c:pt idx="8">
                  <c:v>1.12004</c:v>
                </c:pt>
                <c:pt idx="9">
                  <c:v>0.438871</c:v>
                </c:pt>
                <c:pt idx="10">
                  <c:v>0.148592</c:v>
                </c:pt>
                <c:pt idx="11">
                  <c:v>0.062737</c:v>
                </c:pt>
                <c:pt idx="12">
                  <c:v>0.02098</c:v>
                </c:pt>
                <c:pt idx="13">
                  <c:v>0.012903</c:v>
                </c:pt>
                <c:pt idx="14">
                  <c:v>0.005623</c:v>
                </c:pt>
                <c:pt idx="15">
                  <c:v>0.002377</c:v>
                </c:pt>
                <c:pt idx="16">
                  <c:v>0.001492</c:v>
                </c:pt>
                <c:pt idx="17">
                  <c:v>0.001462</c:v>
                </c:pt>
                <c:pt idx="18">
                  <c:v>0.001279</c:v>
                </c:pt>
                <c:pt idx="19">
                  <c:v>0.000969</c:v>
                </c:pt>
                <c:pt idx="20">
                  <c:v>0.000694</c:v>
                </c:pt>
                <c:pt idx="21">
                  <c:v>0.000746</c:v>
                </c:pt>
                <c:pt idx="22">
                  <c:v>0.001207</c:v>
                </c:pt>
                <c:pt idx="23">
                  <c:v>0.000846</c:v>
                </c:pt>
                <c:pt idx="24">
                  <c:v>0.00116</c:v>
                </c:pt>
                <c:pt idx="25">
                  <c:v>0.000857</c:v>
                </c:pt>
                <c:pt idx="26">
                  <c:v>0.001042</c:v>
                </c:pt>
                <c:pt idx="27">
                  <c:v>0.000954</c:v>
                </c:pt>
              </c:numCache>
            </c:numRef>
          </c:val>
          <c:smooth val="0"/>
        </c:ser>
        <c:ser>
          <c:idx val="2"/>
          <c:order val="2"/>
          <c:tx>
            <c:v>1637.5</c:v>
          </c:tx>
          <c:val>
            <c:numRef>
              <c:f>[6]Sheet1!$B$8:$AC$8</c:f>
              <c:numCache>
                <c:formatCode>General</c:formatCode>
                <c:ptCount val="28"/>
                <c:pt idx="0">
                  <c:v>1.409341</c:v>
                </c:pt>
                <c:pt idx="1">
                  <c:v>0.71901</c:v>
                </c:pt>
                <c:pt idx="2">
                  <c:v>0.795057</c:v>
                </c:pt>
                <c:pt idx="3">
                  <c:v>0.771697</c:v>
                </c:pt>
                <c:pt idx="4">
                  <c:v>0.779505</c:v>
                </c:pt>
                <c:pt idx="5">
                  <c:v>0.785092</c:v>
                </c:pt>
                <c:pt idx="6">
                  <c:v>0.783576</c:v>
                </c:pt>
                <c:pt idx="7">
                  <c:v>0.768312</c:v>
                </c:pt>
                <c:pt idx="8">
                  <c:v>0.768276</c:v>
                </c:pt>
                <c:pt idx="9">
                  <c:v>0.319061</c:v>
                </c:pt>
                <c:pt idx="10">
                  <c:v>0.113869</c:v>
                </c:pt>
                <c:pt idx="11">
                  <c:v>0.036744</c:v>
                </c:pt>
                <c:pt idx="12">
                  <c:v>0.010221</c:v>
                </c:pt>
                <c:pt idx="13">
                  <c:v>0.003054</c:v>
                </c:pt>
                <c:pt idx="14">
                  <c:v>0.001486</c:v>
                </c:pt>
                <c:pt idx="15">
                  <c:v>0.001096</c:v>
                </c:pt>
                <c:pt idx="16">
                  <c:v>0.001412</c:v>
                </c:pt>
                <c:pt idx="17">
                  <c:v>0.001424</c:v>
                </c:pt>
                <c:pt idx="18">
                  <c:v>0.001236</c:v>
                </c:pt>
                <c:pt idx="19">
                  <c:v>0.002423</c:v>
                </c:pt>
                <c:pt idx="20">
                  <c:v>0.001772</c:v>
                </c:pt>
                <c:pt idx="21">
                  <c:v>0.001091</c:v>
                </c:pt>
                <c:pt idx="22">
                  <c:v>0.001467</c:v>
                </c:pt>
                <c:pt idx="23">
                  <c:v>0.001138</c:v>
                </c:pt>
                <c:pt idx="24">
                  <c:v>0.00114</c:v>
                </c:pt>
                <c:pt idx="25">
                  <c:v>0.001865</c:v>
                </c:pt>
                <c:pt idx="26">
                  <c:v>0.00137</c:v>
                </c:pt>
                <c:pt idx="27">
                  <c:v>0.001176</c:v>
                </c:pt>
              </c:numCache>
            </c:numRef>
          </c:val>
          <c:smooth val="0"/>
        </c:ser>
        <c:ser>
          <c:idx val="3"/>
          <c:order val="3"/>
          <c:tx>
            <c:v>32</c:v>
          </c:tx>
          <c:val>
            <c:numRef>
              <c:f>[6]Sheet1!$B$9:$AC$9</c:f>
              <c:numCache>
                <c:formatCode>General</c:formatCode>
                <c:ptCount val="28"/>
                <c:pt idx="0">
                  <c:v>1.046752</c:v>
                </c:pt>
                <c:pt idx="1">
                  <c:v>0.720719</c:v>
                </c:pt>
                <c:pt idx="2">
                  <c:v>0.489968</c:v>
                </c:pt>
                <c:pt idx="3">
                  <c:v>0.407351</c:v>
                </c:pt>
                <c:pt idx="4">
                  <c:v>0.480727</c:v>
                </c:pt>
                <c:pt idx="5">
                  <c:v>0.50712</c:v>
                </c:pt>
                <c:pt idx="6">
                  <c:v>0.485719</c:v>
                </c:pt>
                <c:pt idx="7">
                  <c:v>0.4562</c:v>
                </c:pt>
                <c:pt idx="8">
                  <c:v>0.456005</c:v>
                </c:pt>
                <c:pt idx="9">
                  <c:v>0.244986</c:v>
                </c:pt>
                <c:pt idx="10">
                  <c:v>0.221176</c:v>
                </c:pt>
                <c:pt idx="11">
                  <c:v>0.252628</c:v>
                </c:pt>
                <c:pt idx="12">
                  <c:v>0.258491</c:v>
                </c:pt>
                <c:pt idx="13">
                  <c:v>0.26163</c:v>
                </c:pt>
                <c:pt idx="14">
                  <c:v>0.18518</c:v>
                </c:pt>
                <c:pt idx="15">
                  <c:v>0.161661</c:v>
                </c:pt>
                <c:pt idx="16">
                  <c:v>0.146095</c:v>
                </c:pt>
                <c:pt idx="17">
                  <c:v>0.17876</c:v>
                </c:pt>
                <c:pt idx="18">
                  <c:v>0.139568</c:v>
                </c:pt>
                <c:pt idx="19">
                  <c:v>0.099139</c:v>
                </c:pt>
                <c:pt idx="20">
                  <c:v>0.151086</c:v>
                </c:pt>
                <c:pt idx="21">
                  <c:v>0.121546</c:v>
                </c:pt>
                <c:pt idx="22">
                  <c:v>0.131757</c:v>
                </c:pt>
                <c:pt idx="23">
                  <c:v>0.069822</c:v>
                </c:pt>
                <c:pt idx="24">
                  <c:v>0.072572</c:v>
                </c:pt>
                <c:pt idx="25">
                  <c:v>0.138197</c:v>
                </c:pt>
                <c:pt idx="26">
                  <c:v>0.087306</c:v>
                </c:pt>
                <c:pt idx="27">
                  <c:v>0.053799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000078440"/>
        <c:axId val="-2000367336"/>
      </c:lineChart>
      <c:catAx>
        <c:axId val="-2000078440"/>
        <c:scaling>
          <c:orientation val="minMax"/>
        </c:scaling>
        <c:delete val="0"/>
        <c:axPos val="b"/>
        <c:majorTickMark val="out"/>
        <c:minorTickMark val="none"/>
        <c:tickLblPos val="nextTo"/>
        <c:crossAx val="-2000367336"/>
        <c:crosses val="autoZero"/>
        <c:auto val="1"/>
        <c:lblAlgn val="ctr"/>
        <c:lblOffset val="100"/>
        <c:noMultiLvlLbl val="0"/>
      </c:catAx>
      <c:valAx>
        <c:axId val="-200036733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200007844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1244</c:v>
          </c:tx>
          <c:val>
            <c:numRef>
              <c:f>[7]Sheet1!$B$6:$AA$6</c:f>
              <c:numCache>
                <c:formatCode>General</c:formatCode>
                <c:ptCount val="26"/>
                <c:pt idx="0">
                  <c:v>25.356959</c:v>
                </c:pt>
                <c:pt idx="1">
                  <c:v>23.651229</c:v>
                </c:pt>
                <c:pt idx="2">
                  <c:v>21.840161</c:v>
                </c:pt>
                <c:pt idx="3">
                  <c:v>19.560163</c:v>
                </c:pt>
                <c:pt idx="4">
                  <c:v>17.200892</c:v>
                </c:pt>
                <c:pt idx="5">
                  <c:v>15.208945</c:v>
                </c:pt>
                <c:pt idx="6">
                  <c:v>13.393054</c:v>
                </c:pt>
                <c:pt idx="7">
                  <c:v>11.596929</c:v>
                </c:pt>
                <c:pt idx="8">
                  <c:v>11.590484</c:v>
                </c:pt>
                <c:pt idx="9">
                  <c:v>2.442949</c:v>
                </c:pt>
                <c:pt idx="10">
                  <c:v>0.716374</c:v>
                </c:pt>
                <c:pt idx="11">
                  <c:v>0.115226</c:v>
                </c:pt>
                <c:pt idx="12">
                  <c:v>0.038108</c:v>
                </c:pt>
                <c:pt idx="13">
                  <c:v>0.02543</c:v>
                </c:pt>
                <c:pt idx="14">
                  <c:v>0.008548</c:v>
                </c:pt>
                <c:pt idx="15">
                  <c:v>0.003608</c:v>
                </c:pt>
                <c:pt idx="16">
                  <c:v>0.004306</c:v>
                </c:pt>
                <c:pt idx="17">
                  <c:v>0.001638</c:v>
                </c:pt>
                <c:pt idx="18">
                  <c:v>0.001268</c:v>
                </c:pt>
                <c:pt idx="19">
                  <c:v>0.002217</c:v>
                </c:pt>
                <c:pt idx="20">
                  <c:v>0.00214</c:v>
                </c:pt>
                <c:pt idx="21">
                  <c:v>0.00269</c:v>
                </c:pt>
                <c:pt idx="22">
                  <c:v>0.001921</c:v>
                </c:pt>
                <c:pt idx="23">
                  <c:v>0.00256</c:v>
                </c:pt>
                <c:pt idx="24">
                  <c:v>0.001043</c:v>
                </c:pt>
                <c:pt idx="25">
                  <c:v>0.002987</c:v>
                </c:pt>
              </c:numCache>
            </c:numRef>
          </c:val>
          <c:smooth val="0"/>
        </c:ser>
        <c:ser>
          <c:idx val="1"/>
          <c:order val="1"/>
          <c:tx>
            <c:v>1922</c:v>
          </c:tx>
          <c:val>
            <c:numRef>
              <c:f>[7]Sheet1!$B$7:$AA$7</c:f>
              <c:numCache>
                <c:formatCode>General</c:formatCode>
                <c:ptCount val="26"/>
                <c:pt idx="0">
                  <c:v>2.741319</c:v>
                </c:pt>
                <c:pt idx="1">
                  <c:v>2.539736</c:v>
                </c:pt>
                <c:pt idx="2">
                  <c:v>2.389365</c:v>
                </c:pt>
                <c:pt idx="3">
                  <c:v>2.253087</c:v>
                </c:pt>
                <c:pt idx="4">
                  <c:v>2.094232</c:v>
                </c:pt>
                <c:pt idx="5">
                  <c:v>1.936026</c:v>
                </c:pt>
                <c:pt idx="6">
                  <c:v>1.774505</c:v>
                </c:pt>
                <c:pt idx="7">
                  <c:v>1.613526</c:v>
                </c:pt>
                <c:pt idx="8">
                  <c:v>1.612734</c:v>
                </c:pt>
                <c:pt idx="9">
                  <c:v>0.374509</c:v>
                </c:pt>
                <c:pt idx="10">
                  <c:v>0.12214</c:v>
                </c:pt>
                <c:pt idx="11">
                  <c:v>0.044162</c:v>
                </c:pt>
                <c:pt idx="12">
                  <c:v>0.014911</c:v>
                </c:pt>
                <c:pt idx="13">
                  <c:v>0.003835</c:v>
                </c:pt>
                <c:pt idx="14">
                  <c:v>0.001588</c:v>
                </c:pt>
                <c:pt idx="15">
                  <c:v>0.001303</c:v>
                </c:pt>
                <c:pt idx="16">
                  <c:v>0.001554</c:v>
                </c:pt>
                <c:pt idx="17">
                  <c:v>0.001002</c:v>
                </c:pt>
                <c:pt idx="18">
                  <c:v>0.001331</c:v>
                </c:pt>
                <c:pt idx="19">
                  <c:v>0.001923</c:v>
                </c:pt>
                <c:pt idx="20">
                  <c:v>0.000847</c:v>
                </c:pt>
                <c:pt idx="21">
                  <c:v>0.00168</c:v>
                </c:pt>
                <c:pt idx="22">
                  <c:v>0.001025</c:v>
                </c:pt>
                <c:pt idx="23">
                  <c:v>0.001012</c:v>
                </c:pt>
                <c:pt idx="24">
                  <c:v>0.000577</c:v>
                </c:pt>
                <c:pt idx="25">
                  <c:v>0.001352</c:v>
                </c:pt>
              </c:numCache>
            </c:numRef>
          </c:val>
          <c:smooth val="0"/>
        </c:ser>
        <c:ser>
          <c:idx val="2"/>
          <c:order val="2"/>
          <c:tx>
            <c:v>2029</c:v>
          </c:tx>
          <c:val>
            <c:numRef>
              <c:f>[7]Sheet1!$B$8:$AA$8</c:f>
              <c:numCache>
                <c:formatCode>General</c:formatCode>
                <c:ptCount val="26"/>
                <c:pt idx="0">
                  <c:v>1.217095</c:v>
                </c:pt>
                <c:pt idx="1">
                  <c:v>1.112279</c:v>
                </c:pt>
                <c:pt idx="2">
                  <c:v>0.992435</c:v>
                </c:pt>
                <c:pt idx="3">
                  <c:v>0.902117</c:v>
                </c:pt>
                <c:pt idx="4">
                  <c:v>0.820828</c:v>
                </c:pt>
                <c:pt idx="5">
                  <c:v>0.73558</c:v>
                </c:pt>
                <c:pt idx="6">
                  <c:v>0.669199</c:v>
                </c:pt>
                <c:pt idx="7">
                  <c:v>0.619457</c:v>
                </c:pt>
                <c:pt idx="8">
                  <c:v>0.619495</c:v>
                </c:pt>
                <c:pt idx="9">
                  <c:v>0.30225</c:v>
                </c:pt>
                <c:pt idx="10">
                  <c:v>0.091327</c:v>
                </c:pt>
                <c:pt idx="11">
                  <c:v>0.020455</c:v>
                </c:pt>
                <c:pt idx="12">
                  <c:v>0.005525</c:v>
                </c:pt>
                <c:pt idx="13">
                  <c:v>0.00216</c:v>
                </c:pt>
                <c:pt idx="14">
                  <c:v>0.001532</c:v>
                </c:pt>
                <c:pt idx="15">
                  <c:v>0.000775</c:v>
                </c:pt>
                <c:pt idx="16">
                  <c:v>0.001147</c:v>
                </c:pt>
                <c:pt idx="17">
                  <c:v>0.000951</c:v>
                </c:pt>
                <c:pt idx="18">
                  <c:v>0.001072</c:v>
                </c:pt>
                <c:pt idx="19">
                  <c:v>0.000605</c:v>
                </c:pt>
                <c:pt idx="20">
                  <c:v>0.00121</c:v>
                </c:pt>
                <c:pt idx="21">
                  <c:v>0.001159</c:v>
                </c:pt>
                <c:pt idx="22">
                  <c:v>0.000634</c:v>
                </c:pt>
                <c:pt idx="23">
                  <c:v>0.001031</c:v>
                </c:pt>
                <c:pt idx="24">
                  <c:v>0.000963</c:v>
                </c:pt>
                <c:pt idx="25">
                  <c:v>0.000946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000339816"/>
        <c:axId val="-2000336840"/>
      </c:lineChart>
      <c:catAx>
        <c:axId val="-2000339816"/>
        <c:scaling>
          <c:orientation val="minMax"/>
        </c:scaling>
        <c:delete val="0"/>
        <c:axPos val="b"/>
        <c:majorTickMark val="out"/>
        <c:minorTickMark val="none"/>
        <c:tickLblPos val="nextTo"/>
        <c:crossAx val="-2000336840"/>
        <c:crosses val="autoZero"/>
        <c:auto val="1"/>
        <c:lblAlgn val="ctr"/>
        <c:lblOffset val="100"/>
        <c:noMultiLvlLbl val="0"/>
      </c:catAx>
      <c:valAx>
        <c:axId val="-200033684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200033981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1423.5</c:v>
          </c:tx>
          <c:val>
            <c:numRef>
              <c:f>Sheet1!$B$175:$Y$175</c:f>
              <c:numCache>
                <c:formatCode>General</c:formatCode>
                <c:ptCount val="24"/>
                <c:pt idx="0">
                  <c:v>19.618627</c:v>
                </c:pt>
                <c:pt idx="1">
                  <c:v>21.503832</c:v>
                </c:pt>
                <c:pt idx="2">
                  <c:v>24.950804</c:v>
                </c:pt>
                <c:pt idx="3">
                  <c:v>26.815251</c:v>
                </c:pt>
                <c:pt idx="4">
                  <c:v>27.015601</c:v>
                </c:pt>
                <c:pt idx="5">
                  <c:v>26.236224</c:v>
                </c:pt>
                <c:pt idx="6">
                  <c:v>25.053406</c:v>
                </c:pt>
                <c:pt idx="7">
                  <c:v>23.673608</c:v>
                </c:pt>
                <c:pt idx="8">
                  <c:v>23.667642</c:v>
                </c:pt>
                <c:pt idx="9">
                  <c:v>8.02575</c:v>
                </c:pt>
                <c:pt idx="10">
                  <c:v>2.924781</c:v>
                </c:pt>
                <c:pt idx="11">
                  <c:v>0.630854</c:v>
                </c:pt>
                <c:pt idx="12">
                  <c:v>0.149485</c:v>
                </c:pt>
                <c:pt idx="13">
                  <c:v>0.046575</c:v>
                </c:pt>
                <c:pt idx="14">
                  <c:v>0.01139</c:v>
                </c:pt>
                <c:pt idx="15">
                  <c:v>0.003898</c:v>
                </c:pt>
                <c:pt idx="16">
                  <c:v>0.002219</c:v>
                </c:pt>
                <c:pt idx="17">
                  <c:v>0.004596</c:v>
                </c:pt>
                <c:pt idx="18">
                  <c:v>0.002202</c:v>
                </c:pt>
                <c:pt idx="19">
                  <c:v>0.002928</c:v>
                </c:pt>
                <c:pt idx="20">
                  <c:v>0.003493</c:v>
                </c:pt>
                <c:pt idx="21">
                  <c:v>0.003194</c:v>
                </c:pt>
                <c:pt idx="22">
                  <c:v>0.003173</c:v>
                </c:pt>
                <c:pt idx="23">
                  <c:v>0.002757</c:v>
                </c:pt>
              </c:numCache>
            </c:numRef>
          </c:val>
          <c:smooth val="0"/>
        </c:ser>
        <c:ser>
          <c:idx val="1"/>
          <c:order val="1"/>
          <c:val>
            <c:numRef>
              <c:f>Sheet1!$B$176:$Y$176</c:f>
              <c:numCache>
                <c:formatCode>General</c:formatCode>
                <c:ptCount val="24"/>
                <c:pt idx="0">
                  <c:v>3.579844</c:v>
                </c:pt>
                <c:pt idx="1">
                  <c:v>3.456222</c:v>
                </c:pt>
                <c:pt idx="2">
                  <c:v>3.346204</c:v>
                </c:pt>
                <c:pt idx="3">
                  <c:v>3.19368</c:v>
                </c:pt>
                <c:pt idx="4">
                  <c:v>2.990244</c:v>
                </c:pt>
                <c:pt idx="5">
                  <c:v>2.79608</c:v>
                </c:pt>
                <c:pt idx="6">
                  <c:v>2.629459</c:v>
                </c:pt>
                <c:pt idx="7">
                  <c:v>2.482252</c:v>
                </c:pt>
                <c:pt idx="8">
                  <c:v>2.482023</c:v>
                </c:pt>
                <c:pt idx="9">
                  <c:v>1.130483</c:v>
                </c:pt>
                <c:pt idx="10">
                  <c:v>0.531664</c:v>
                </c:pt>
                <c:pt idx="11">
                  <c:v>0.240898</c:v>
                </c:pt>
                <c:pt idx="12">
                  <c:v>0.108034</c:v>
                </c:pt>
                <c:pt idx="13">
                  <c:v>0.051598</c:v>
                </c:pt>
                <c:pt idx="14">
                  <c:v>0.025746</c:v>
                </c:pt>
                <c:pt idx="15">
                  <c:v>0.013165</c:v>
                </c:pt>
                <c:pt idx="16">
                  <c:v>0.00648</c:v>
                </c:pt>
                <c:pt idx="17">
                  <c:v>0.003863</c:v>
                </c:pt>
                <c:pt idx="18">
                  <c:v>0.00212</c:v>
                </c:pt>
                <c:pt idx="19">
                  <c:v>0.000585</c:v>
                </c:pt>
                <c:pt idx="20">
                  <c:v>0.00129</c:v>
                </c:pt>
                <c:pt idx="21">
                  <c:v>0.001412</c:v>
                </c:pt>
                <c:pt idx="22">
                  <c:v>0.00103</c:v>
                </c:pt>
                <c:pt idx="23">
                  <c:v>0.000629</c:v>
                </c:pt>
              </c:numCache>
            </c:numRef>
          </c:val>
          <c:smooth val="0"/>
        </c:ser>
        <c:ser>
          <c:idx val="2"/>
          <c:order val="2"/>
          <c:tx>
            <c:v>2116</c:v>
          </c:tx>
          <c:val>
            <c:numRef>
              <c:f>Sheet1!$B$177:$Y$177</c:f>
              <c:numCache>
                <c:formatCode>General</c:formatCode>
                <c:ptCount val="24"/>
                <c:pt idx="0">
                  <c:v>0.751097</c:v>
                </c:pt>
                <c:pt idx="1">
                  <c:v>0.459507</c:v>
                </c:pt>
                <c:pt idx="2">
                  <c:v>0.408723</c:v>
                </c:pt>
                <c:pt idx="3">
                  <c:v>0.397239</c:v>
                </c:pt>
                <c:pt idx="4">
                  <c:v>0.417722</c:v>
                </c:pt>
                <c:pt idx="5">
                  <c:v>0.423387</c:v>
                </c:pt>
                <c:pt idx="6">
                  <c:v>0.411188</c:v>
                </c:pt>
                <c:pt idx="7">
                  <c:v>0.400956</c:v>
                </c:pt>
                <c:pt idx="8">
                  <c:v>0.400744</c:v>
                </c:pt>
                <c:pt idx="9">
                  <c:v>0.125556</c:v>
                </c:pt>
                <c:pt idx="10">
                  <c:v>0.036404</c:v>
                </c:pt>
                <c:pt idx="11">
                  <c:v>0.007915</c:v>
                </c:pt>
                <c:pt idx="12">
                  <c:v>0.002298</c:v>
                </c:pt>
                <c:pt idx="13">
                  <c:v>0.00142</c:v>
                </c:pt>
                <c:pt idx="14">
                  <c:v>0.00087</c:v>
                </c:pt>
                <c:pt idx="15">
                  <c:v>0.001167</c:v>
                </c:pt>
                <c:pt idx="16">
                  <c:v>0.000821</c:v>
                </c:pt>
                <c:pt idx="17">
                  <c:v>0.001169</c:v>
                </c:pt>
                <c:pt idx="18">
                  <c:v>0.001184</c:v>
                </c:pt>
                <c:pt idx="19">
                  <c:v>0.001133</c:v>
                </c:pt>
                <c:pt idx="20">
                  <c:v>0.001084</c:v>
                </c:pt>
                <c:pt idx="21">
                  <c:v>0.000746</c:v>
                </c:pt>
                <c:pt idx="22">
                  <c:v>0.000698</c:v>
                </c:pt>
                <c:pt idx="23">
                  <c:v>0.000977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000308568"/>
        <c:axId val="-2000305592"/>
      </c:lineChart>
      <c:catAx>
        <c:axId val="-2000308568"/>
        <c:scaling>
          <c:orientation val="minMax"/>
        </c:scaling>
        <c:delete val="0"/>
        <c:axPos val="b"/>
        <c:majorTickMark val="out"/>
        <c:minorTickMark val="none"/>
        <c:tickLblPos val="nextTo"/>
        <c:crossAx val="-2000305592"/>
        <c:crosses val="autoZero"/>
        <c:auto val="1"/>
        <c:lblAlgn val="ctr"/>
        <c:lblOffset val="100"/>
        <c:noMultiLvlLbl val="0"/>
      </c:catAx>
      <c:valAx>
        <c:axId val="-200030559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200030856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1626.5</c:v>
          </c:tx>
          <c:val>
            <c:numRef>
              <c:f>[8]Sheet1!$B$2:$Y$2</c:f>
              <c:numCache>
                <c:formatCode>General</c:formatCode>
                <c:ptCount val="24"/>
                <c:pt idx="0">
                  <c:v>21.468182</c:v>
                </c:pt>
                <c:pt idx="1">
                  <c:v>19.82921</c:v>
                </c:pt>
                <c:pt idx="2">
                  <c:v>18.831352</c:v>
                </c:pt>
                <c:pt idx="3">
                  <c:v>18.330302</c:v>
                </c:pt>
                <c:pt idx="4">
                  <c:v>17.610425</c:v>
                </c:pt>
                <c:pt idx="5">
                  <c:v>16.67868</c:v>
                </c:pt>
                <c:pt idx="6">
                  <c:v>15.754476</c:v>
                </c:pt>
                <c:pt idx="7">
                  <c:v>14.985303</c:v>
                </c:pt>
                <c:pt idx="8">
                  <c:v>14.982581</c:v>
                </c:pt>
                <c:pt idx="9">
                  <c:v>6.577559</c:v>
                </c:pt>
                <c:pt idx="10">
                  <c:v>1.630954</c:v>
                </c:pt>
                <c:pt idx="11">
                  <c:v>0.46269</c:v>
                </c:pt>
                <c:pt idx="12">
                  <c:v>0.163387</c:v>
                </c:pt>
                <c:pt idx="13">
                  <c:v>0.047022</c:v>
                </c:pt>
                <c:pt idx="14">
                  <c:v>0.013804</c:v>
                </c:pt>
                <c:pt idx="15">
                  <c:v>0.003055</c:v>
                </c:pt>
                <c:pt idx="16">
                  <c:v>0.00204</c:v>
                </c:pt>
                <c:pt idx="17">
                  <c:v>0.002762</c:v>
                </c:pt>
                <c:pt idx="18">
                  <c:v>0.001622</c:v>
                </c:pt>
                <c:pt idx="19">
                  <c:v>0.001619</c:v>
                </c:pt>
                <c:pt idx="20">
                  <c:v>0.001488</c:v>
                </c:pt>
                <c:pt idx="21">
                  <c:v>0.001802</c:v>
                </c:pt>
                <c:pt idx="22">
                  <c:v>0.001288</c:v>
                </c:pt>
                <c:pt idx="23">
                  <c:v>0.001314</c:v>
                </c:pt>
              </c:numCache>
            </c:numRef>
          </c:val>
          <c:smooth val="0"/>
        </c:ser>
        <c:ser>
          <c:idx val="1"/>
          <c:order val="1"/>
          <c:tx>
            <c:v>605.5</c:v>
          </c:tx>
          <c:val>
            <c:numRef>
              <c:f>[8]Sheet1!$B$3:$Y$3</c:f>
              <c:numCache>
                <c:formatCode>General</c:formatCode>
                <c:ptCount val="24"/>
                <c:pt idx="0">
                  <c:v>1.59818</c:v>
                </c:pt>
                <c:pt idx="1">
                  <c:v>1.528479</c:v>
                </c:pt>
                <c:pt idx="2">
                  <c:v>1.466674</c:v>
                </c:pt>
                <c:pt idx="3">
                  <c:v>1.390589</c:v>
                </c:pt>
                <c:pt idx="4">
                  <c:v>1.20343</c:v>
                </c:pt>
                <c:pt idx="5">
                  <c:v>0.990711</c:v>
                </c:pt>
                <c:pt idx="6">
                  <c:v>0.835026</c:v>
                </c:pt>
                <c:pt idx="7">
                  <c:v>0.70108</c:v>
                </c:pt>
                <c:pt idx="8">
                  <c:v>0.70101</c:v>
                </c:pt>
                <c:pt idx="9">
                  <c:v>0.209387</c:v>
                </c:pt>
                <c:pt idx="10">
                  <c:v>0.029909</c:v>
                </c:pt>
                <c:pt idx="11">
                  <c:v>0.012795</c:v>
                </c:pt>
                <c:pt idx="12">
                  <c:v>0.010264</c:v>
                </c:pt>
                <c:pt idx="13">
                  <c:v>0.00872</c:v>
                </c:pt>
                <c:pt idx="14">
                  <c:v>0.013125</c:v>
                </c:pt>
                <c:pt idx="15">
                  <c:v>0.013378</c:v>
                </c:pt>
                <c:pt idx="16">
                  <c:v>0.00899</c:v>
                </c:pt>
                <c:pt idx="17">
                  <c:v>0.008923</c:v>
                </c:pt>
                <c:pt idx="18">
                  <c:v>0.004645</c:v>
                </c:pt>
                <c:pt idx="19">
                  <c:v>0.008417</c:v>
                </c:pt>
                <c:pt idx="20">
                  <c:v>0.007297</c:v>
                </c:pt>
                <c:pt idx="21">
                  <c:v>0.010589</c:v>
                </c:pt>
                <c:pt idx="22">
                  <c:v>0.007186</c:v>
                </c:pt>
                <c:pt idx="23">
                  <c:v>0.012566</c:v>
                </c:pt>
              </c:numCache>
            </c:numRef>
          </c:val>
          <c:smooth val="0"/>
        </c:ser>
        <c:ser>
          <c:idx val="2"/>
          <c:order val="2"/>
          <c:tx>
            <c:v>31.5</c:v>
          </c:tx>
          <c:val>
            <c:numRef>
              <c:f>[8]Sheet1!$B$4:$Y$4</c:f>
              <c:numCache>
                <c:formatCode>General</c:formatCode>
                <c:ptCount val="24"/>
                <c:pt idx="0">
                  <c:v>1.167308</c:v>
                </c:pt>
                <c:pt idx="1">
                  <c:v>0.821022</c:v>
                </c:pt>
                <c:pt idx="2">
                  <c:v>0.685441</c:v>
                </c:pt>
                <c:pt idx="3">
                  <c:v>0.690333</c:v>
                </c:pt>
                <c:pt idx="4">
                  <c:v>0.672479</c:v>
                </c:pt>
                <c:pt idx="5">
                  <c:v>0.580124</c:v>
                </c:pt>
                <c:pt idx="6">
                  <c:v>0.46406</c:v>
                </c:pt>
                <c:pt idx="7">
                  <c:v>0.388686</c:v>
                </c:pt>
                <c:pt idx="8">
                  <c:v>0.387628</c:v>
                </c:pt>
                <c:pt idx="9">
                  <c:v>0.287263</c:v>
                </c:pt>
                <c:pt idx="10">
                  <c:v>0.24039</c:v>
                </c:pt>
                <c:pt idx="11">
                  <c:v>0.157679</c:v>
                </c:pt>
                <c:pt idx="12">
                  <c:v>0.092943</c:v>
                </c:pt>
                <c:pt idx="13">
                  <c:v>0.125436</c:v>
                </c:pt>
                <c:pt idx="14">
                  <c:v>0.135845</c:v>
                </c:pt>
                <c:pt idx="15">
                  <c:v>0.123446</c:v>
                </c:pt>
                <c:pt idx="16">
                  <c:v>0.063883</c:v>
                </c:pt>
                <c:pt idx="17">
                  <c:v>0.060674</c:v>
                </c:pt>
                <c:pt idx="18">
                  <c:v>0.092079</c:v>
                </c:pt>
                <c:pt idx="19">
                  <c:v>0.083503</c:v>
                </c:pt>
                <c:pt idx="20">
                  <c:v>0.088803</c:v>
                </c:pt>
                <c:pt idx="21">
                  <c:v>0.081202</c:v>
                </c:pt>
                <c:pt idx="22">
                  <c:v>0.049145</c:v>
                </c:pt>
                <c:pt idx="23">
                  <c:v>0.109928</c:v>
                </c:pt>
              </c:numCache>
            </c:numRef>
          </c:val>
          <c:smooth val="0"/>
        </c:ser>
        <c:ser>
          <c:idx val="3"/>
          <c:order val="3"/>
          <c:tx>
            <c:v>2401</c:v>
          </c:tx>
          <c:val>
            <c:numRef>
              <c:f>[8]Sheet1!$B$5:$Y$5</c:f>
              <c:numCache>
                <c:formatCode>General</c:formatCode>
                <c:ptCount val="24"/>
                <c:pt idx="0">
                  <c:v>1.16353</c:v>
                </c:pt>
                <c:pt idx="1">
                  <c:v>1.139143</c:v>
                </c:pt>
                <c:pt idx="2">
                  <c:v>1.124815</c:v>
                </c:pt>
                <c:pt idx="3">
                  <c:v>1.054521</c:v>
                </c:pt>
                <c:pt idx="4">
                  <c:v>0.980847</c:v>
                </c:pt>
                <c:pt idx="5">
                  <c:v>0.915447</c:v>
                </c:pt>
                <c:pt idx="6">
                  <c:v>0.857504</c:v>
                </c:pt>
                <c:pt idx="7">
                  <c:v>0.792827</c:v>
                </c:pt>
                <c:pt idx="8">
                  <c:v>0.79179</c:v>
                </c:pt>
                <c:pt idx="9">
                  <c:v>0.266209</c:v>
                </c:pt>
                <c:pt idx="10">
                  <c:v>0.058619</c:v>
                </c:pt>
                <c:pt idx="11">
                  <c:v>0.008446</c:v>
                </c:pt>
                <c:pt idx="12">
                  <c:v>0.002354</c:v>
                </c:pt>
                <c:pt idx="13">
                  <c:v>0.001022</c:v>
                </c:pt>
                <c:pt idx="14">
                  <c:v>0.00094</c:v>
                </c:pt>
                <c:pt idx="15">
                  <c:v>0.001464</c:v>
                </c:pt>
                <c:pt idx="16">
                  <c:v>0.000851</c:v>
                </c:pt>
                <c:pt idx="17">
                  <c:v>0.000827</c:v>
                </c:pt>
                <c:pt idx="18">
                  <c:v>0.000696</c:v>
                </c:pt>
                <c:pt idx="19">
                  <c:v>0.000651</c:v>
                </c:pt>
                <c:pt idx="20">
                  <c:v>0.000987</c:v>
                </c:pt>
                <c:pt idx="21">
                  <c:v>0.001026</c:v>
                </c:pt>
                <c:pt idx="22">
                  <c:v>0.000812</c:v>
                </c:pt>
                <c:pt idx="23">
                  <c:v>0.0008</c:v>
                </c:pt>
              </c:numCache>
            </c:numRef>
          </c:val>
          <c:smooth val="0"/>
        </c:ser>
        <c:ser>
          <c:idx val="4"/>
          <c:order val="4"/>
          <c:tx>
            <c:v>2360</c:v>
          </c:tx>
          <c:val>
            <c:numRef>
              <c:f>[8]Sheet1!$B$6:$Y$6</c:f>
              <c:numCache>
                <c:formatCode>General</c:formatCode>
                <c:ptCount val="24"/>
                <c:pt idx="0">
                  <c:v>0.622234</c:v>
                </c:pt>
                <c:pt idx="1">
                  <c:v>0.656404</c:v>
                </c:pt>
                <c:pt idx="2">
                  <c:v>0.721124</c:v>
                </c:pt>
                <c:pt idx="3">
                  <c:v>0.697251</c:v>
                </c:pt>
                <c:pt idx="4">
                  <c:v>0.66192</c:v>
                </c:pt>
                <c:pt idx="5">
                  <c:v>0.599941</c:v>
                </c:pt>
                <c:pt idx="6">
                  <c:v>0.533153</c:v>
                </c:pt>
                <c:pt idx="7">
                  <c:v>0.474094</c:v>
                </c:pt>
                <c:pt idx="8">
                  <c:v>0.474493</c:v>
                </c:pt>
                <c:pt idx="9">
                  <c:v>0.108381</c:v>
                </c:pt>
                <c:pt idx="10">
                  <c:v>0.013345</c:v>
                </c:pt>
                <c:pt idx="11">
                  <c:v>0.00412</c:v>
                </c:pt>
                <c:pt idx="12">
                  <c:v>0.001398</c:v>
                </c:pt>
                <c:pt idx="13">
                  <c:v>0.000813</c:v>
                </c:pt>
                <c:pt idx="14">
                  <c:v>0.00094</c:v>
                </c:pt>
                <c:pt idx="15">
                  <c:v>0.001337</c:v>
                </c:pt>
                <c:pt idx="16">
                  <c:v>0.001387</c:v>
                </c:pt>
                <c:pt idx="17">
                  <c:v>0.001067</c:v>
                </c:pt>
                <c:pt idx="18">
                  <c:v>0.000854</c:v>
                </c:pt>
                <c:pt idx="19">
                  <c:v>0.001287</c:v>
                </c:pt>
                <c:pt idx="20">
                  <c:v>0.000662</c:v>
                </c:pt>
                <c:pt idx="21">
                  <c:v>0.001178</c:v>
                </c:pt>
                <c:pt idx="22">
                  <c:v>0.001297</c:v>
                </c:pt>
                <c:pt idx="23">
                  <c:v>0.000632</c:v>
                </c:pt>
              </c:numCache>
            </c:numRef>
          </c:val>
          <c:smooth val="0"/>
        </c:ser>
        <c:ser>
          <c:idx val="5"/>
          <c:order val="5"/>
          <c:tx>
            <c:v>2279.5</c:v>
          </c:tx>
          <c:val>
            <c:numRef>
              <c:f>[8]Sheet1!$B$7:$Y$7</c:f>
              <c:numCache>
                <c:formatCode>General</c:formatCode>
                <c:ptCount val="24"/>
                <c:pt idx="0">
                  <c:v>0.38251</c:v>
                </c:pt>
                <c:pt idx="1">
                  <c:v>0.265995</c:v>
                </c:pt>
                <c:pt idx="2">
                  <c:v>0.260944</c:v>
                </c:pt>
                <c:pt idx="3">
                  <c:v>0.250832</c:v>
                </c:pt>
                <c:pt idx="4">
                  <c:v>0.246698</c:v>
                </c:pt>
                <c:pt idx="5">
                  <c:v>0.228555</c:v>
                </c:pt>
                <c:pt idx="6">
                  <c:v>0.217028</c:v>
                </c:pt>
                <c:pt idx="7">
                  <c:v>0.204789</c:v>
                </c:pt>
                <c:pt idx="8">
                  <c:v>0.204867</c:v>
                </c:pt>
                <c:pt idx="9">
                  <c:v>0.0628</c:v>
                </c:pt>
                <c:pt idx="10">
                  <c:v>0.027977</c:v>
                </c:pt>
                <c:pt idx="11">
                  <c:v>0.010915</c:v>
                </c:pt>
                <c:pt idx="12">
                  <c:v>0.00442</c:v>
                </c:pt>
                <c:pt idx="13">
                  <c:v>0.001827</c:v>
                </c:pt>
                <c:pt idx="14">
                  <c:v>0.000835</c:v>
                </c:pt>
                <c:pt idx="15">
                  <c:v>0.000864</c:v>
                </c:pt>
                <c:pt idx="16">
                  <c:v>0.001208</c:v>
                </c:pt>
                <c:pt idx="17">
                  <c:v>0.000927</c:v>
                </c:pt>
                <c:pt idx="18">
                  <c:v>0.000942</c:v>
                </c:pt>
                <c:pt idx="19">
                  <c:v>0.00106</c:v>
                </c:pt>
                <c:pt idx="20">
                  <c:v>0.000671</c:v>
                </c:pt>
                <c:pt idx="21">
                  <c:v>0.000675</c:v>
                </c:pt>
                <c:pt idx="22">
                  <c:v>0.000845</c:v>
                </c:pt>
                <c:pt idx="23">
                  <c:v>0.000795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999772936"/>
        <c:axId val="-1999769800"/>
      </c:lineChart>
      <c:catAx>
        <c:axId val="-1999772936"/>
        <c:scaling>
          <c:orientation val="minMax"/>
        </c:scaling>
        <c:delete val="0"/>
        <c:axPos val="b"/>
        <c:majorTickMark val="out"/>
        <c:minorTickMark val="none"/>
        <c:tickLblPos val="nextTo"/>
        <c:crossAx val="-1999769800"/>
        <c:crosses val="autoZero"/>
        <c:auto val="1"/>
        <c:lblAlgn val="ctr"/>
        <c:lblOffset val="100"/>
        <c:noMultiLvlLbl val="0"/>
      </c:catAx>
      <c:valAx>
        <c:axId val="-19997698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199977293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1862.5</c:v>
          </c:tx>
          <c:val>
            <c:numRef>
              <c:f>[9]Sheet1!$B$3:$U$3</c:f>
              <c:numCache>
                <c:formatCode>General</c:formatCode>
                <c:ptCount val="20"/>
                <c:pt idx="0">
                  <c:v>31.466332</c:v>
                </c:pt>
                <c:pt idx="1">
                  <c:v>33.999345</c:v>
                </c:pt>
                <c:pt idx="2">
                  <c:v>33.018452</c:v>
                </c:pt>
                <c:pt idx="3">
                  <c:v>31.408088</c:v>
                </c:pt>
                <c:pt idx="4">
                  <c:v>29.470965</c:v>
                </c:pt>
                <c:pt idx="5">
                  <c:v>27.559138</c:v>
                </c:pt>
                <c:pt idx="6">
                  <c:v>25.537874</c:v>
                </c:pt>
                <c:pt idx="7">
                  <c:v>23.457629</c:v>
                </c:pt>
                <c:pt idx="8">
                  <c:v>23.450605</c:v>
                </c:pt>
                <c:pt idx="9">
                  <c:v>3.174548</c:v>
                </c:pt>
                <c:pt idx="10">
                  <c:v>0.4464</c:v>
                </c:pt>
                <c:pt idx="11">
                  <c:v>0.131366</c:v>
                </c:pt>
                <c:pt idx="12">
                  <c:v>0.027228</c:v>
                </c:pt>
                <c:pt idx="13">
                  <c:v>0.011399</c:v>
                </c:pt>
                <c:pt idx="14">
                  <c:v>0.002801</c:v>
                </c:pt>
                <c:pt idx="15">
                  <c:v>0.002144</c:v>
                </c:pt>
                <c:pt idx="16">
                  <c:v>0.001283</c:v>
                </c:pt>
                <c:pt idx="17">
                  <c:v>0.001705</c:v>
                </c:pt>
                <c:pt idx="18">
                  <c:v>0.000992</c:v>
                </c:pt>
                <c:pt idx="19">
                  <c:v>0.001284</c:v>
                </c:pt>
              </c:numCache>
            </c:numRef>
          </c:val>
          <c:smooth val="0"/>
        </c:ser>
        <c:ser>
          <c:idx val="1"/>
          <c:order val="1"/>
          <c:tx>
            <c:v>765</c:v>
          </c:tx>
          <c:val>
            <c:numRef>
              <c:f>[9]Sheet1!$B$4:$U$4</c:f>
              <c:numCache>
                <c:formatCode>General</c:formatCode>
                <c:ptCount val="20"/>
                <c:pt idx="0">
                  <c:v>1.335135</c:v>
                </c:pt>
                <c:pt idx="1">
                  <c:v>1.345142</c:v>
                </c:pt>
                <c:pt idx="2">
                  <c:v>1.078176</c:v>
                </c:pt>
                <c:pt idx="3">
                  <c:v>0.949165</c:v>
                </c:pt>
                <c:pt idx="4">
                  <c:v>0.78326</c:v>
                </c:pt>
                <c:pt idx="5">
                  <c:v>0.628048</c:v>
                </c:pt>
                <c:pt idx="6">
                  <c:v>0.510829</c:v>
                </c:pt>
                <c:pt idx="7">
                  <c:v>0.422492</c:v>
                </c:pt>
                <c:pt idx="8">
                  <c:v>0.42141</c:v>
                </c:pt>
                <c:pt idx="9">
                  <c:v>0.05025</c:v>
                </c:pt>
                <c:pt idx="10">
                  <c:v>0.0103</c:v>
                </c:pt>
                <c:pt idx="11">
                  <c:v>0.006028</c:v>
                </c:pt>
                <c:pt idx="12">
                  <c:v>0.005437</c:v>
                </c:pt>
                <c:pt idx="13">
                  <c:v>0.002593</c:v>
                </c:pt>
                <c:pt idx="14">
                  <c:v>0.003821</c:v>
                </c:pt>
                <c:pt idx="15">
                  <c:v>0.003552</c:v>
                </c:pt>
                <c:pt idx="16">
                  <c:v>0.0041</c:v>
                </c:pt>
                <c:pt idx="17">
                  <c:v>0.0054</c:v>
                </c:pt>
                <c:pt idx="18">
                  <c:v>0.00478</c:v>
                </c:pt>
                <c:pt idx="19">
                  <c:v>0.001722</c:v>
                </c:pt>
              </c:numCache>
            </c:numRef>
          </c:val>
          <c:smooth val="0"/>
        </c:ser>
        <c:ser>
          <c:idx val="2"/>
          <c:order val="2"/>
          <c:tx>
            <c:v>2580.5</c:v>
          </c:tx>
          <c:val>
            <c:numRef>
              <c:f>[9]Sheet1!$B$5:$U$5</c:f>
              <c:numCache>
                <c:formatCode>General</c:formatCode>
                <c:ptCount val="20"/>
                <c:pt idx="0">
                  <c:v>0.834461</c:v>
                </c:pt>
                <c:pt idx="1">
                  <c:v>0.878358</c:v>
                </c:pt>
                <c:pt idx="2">
                  <c:v>0.950805</c:v>
                </c:pt>
                <c:pt idx="3">
                  <c:v>0.968558</c:v>
                </c:pt>
                <c:pt idx="4">
                  <c:v>0.947936</c:v>
                </c:pt>
                <c:pt idx="5">
                  <c:v>0.920429</c:v>
                </c:pt>
                <c:pt idx="6">
                  <c:v>0.889842</c:v>
                </c:pt>
                <c:pt idx="7">
                  <c:v>0.859438</c:v>
                </c:pt>
                <c:pt idx="8">
                  <c:v>0.860543</c:v>
                </c:pt>
                <c:pt idx="9">
                  <c:v>0.391563</c:v>
                </c:pt>
                <c:pt idx="10">
                  <c:v>0.157496</c:v>
                </c:pt>
                <c:pt idx="11">
                  <c:v>0.060694</c:v>
                </c:pt>
                <c:pt idx="12">
                  <c:v>0.023838</c:v>
                </c:pt>
                <c:pt idx="13">
                  <c:v>0.009371</c:v>
                </c:pt>
                <c:pt idx="14">
                  <c:v>0.004029</c:v>
                </c:pt>
                <c:pt idx="15">
                  <c:v>0.001303</c:v>
                </c:pt>
                <c:pt idx="16">
                  <c:v>0.000696</c:v>
                </c:pt>
                <c:pt idx="17">
                  <c:v>0.000978</c:v>
                </c:pt>
                <c:pt idx="18">
                  <c:v>0.001148</c:v>
                </c:pt>
                <c:pt idx="19">
                  <c:v>0.000639</c:v>
                </c:pt>
              </c:numCache>
            </c:numRef>
          </c:val>
          <c:smooth val="0"/>
        </c:ser>
        <c:ser>
          <c:idx val="3"/>
          <c:order val="3"/>
          <c:tx>
            <c:v>2474</c:v>
          </c:tx>
          <c:val>
            <c:numRef>
              <c:f>[9]Sheet1!$B$6:$U$6</c:f>
              <c:numCache>
                <c:formatCode>General</c:formatCode>
                <c:ptCount val="20"/>
                <c:pt idx="0">
                  <c:v>0.617289</c:v>
                </c:pt>
                <c:pt idx="1">
                  <c:v>0.56773</c:v>
                </c:pt>
                <c:pt idx="2">
                  <c:v>0.47578</c:v>
                </c:pt>
                <c:pt idx="3">
                  <c:v>0.477007</c:v>
                </c:pt>
                <c:pt idx="4">
                  <c:v>0.464122</c:v>
                </c:pt>
                <c:pt idx="5">
                  <c:v>0.425505</c:v>
                </c:pt>
                <c:pt idx="6">
                  <c:v>0.389506</c:v>
                </c:pt>
                <c:pt idx="7">
                  <c:v>0.357403</c:v>
                </c:pt>
                <c:pt idx="8">
                  <c:v>0.35662</c:v>
                </c:pt>
                <c:pt idx="9">
                  <c:v>0.105359</c:v>
                </c:pt>
                <c:pt idx="10">
                  <c:v>0.045615</c:v>
                </c:pt>
                <c:pt idx="11">
                  <c:v>0.01588</c:v>
                </c:pt>
                <c:pt idx="12">
                  <c:v>0.006741</c:v>
                </c:pt>
                <c:pt idx="13">
                  <c:v>0.002692</c:v>
                </c:pt>
                <c:pt idx="14">
                  <c:v>0.001241</c:v>
                </c:pt>
                <c:pt idx="15">
                  <c:v>0.000856</c:v>
                </c:pt>
                <c:pt idx="16">
                  <c:v>0.000505</c:v>
                </c:pt>
                <c:pt idx="17">
                  <c:v>0.000859</c:v>
                </c:pt>
                <c:pt idx="18">
                  <c:v>0.000613</c:v>
                </c:pt>
                <c:pt idx="19">
                  <c:v>0.000666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999740072"/>
        <c:axId val="-1999736952"/>
      </c:lineChart>
      <c:catAx>
        <c:axId val="-1999740072"/>
        <c:scaling>
          <c:orientation val="minMax"/>
        </c:scaling>
        <c:delete val="0"/>
        <c:axPos val="b"/>
        <c:majorTickMark val="out"/>
        <c:minorTickMark val="none"/>
        <c:tickLblPos val="nextTo"/>
        <c:crossAx val="-1999736952"/>
        <c:crosses val="autoZero"/>
        <c:auto val="1"/>
        <c:lblAlgn val="ctr"/>
        <c:lblOffset val="100"/>
        <c:noMultiLvlLbl val="0"/>
      </c:catAx>
      <c:valAx>
        <c:axId val="-199973695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199974007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2130</c:v>
          </c:tx>
          <c:val>
            <c:numRef>
              <c:f>Sheet1!$B$248:$P$248</c:f>
              <c:numCache>
                <c:formatCode>General</c:formatCode>
                <c:ptCount val="15"/>
                <c:pt idx="0">
                  <c:v>13.376316</c:v>
                </c:pt>
                <c:pt idx="1">
                  <c:v>9.386989</c:v>
                </c:pt>
                <c:pt idx="2">
                  <c:v>7.629726</c:v>
                </c:pt>
                <c:pt idx="3">
                  <c:v>6.562624</c:v>
                </c:pt>
                <c:pt idx="4">
                  <c:v>5.822932</c:v>
                </c:pt>
                <c:pt idx="5">
                  <c:v>5.198159</c:v>
                </c:pt>
                <c:pt idx="6">
                  <c:v>4.656731</c:v>
                </c:pt>
                <c:pt idx="7">
                  <c:v>4.187443</c:v>
                </c:pt>
                <c:pt idx="8">
                  <c:v>4.185807</c:v>
                </c:pt>
                <c:pt idx="9">
                  <c:v>0.837072</c:v>
                </c:pt>
                <c:pt idx="10">
                  <c:v>0.05823</c:v>
                </c:pt>
                <c:pt idx="11">
                  <c:v>0.033733</c:v>
                </c:pt>
                <c:pt idx="12">
                  <c:v>0.006127</c:v>
                </c:pt>
                <c:pt idx="13">
                  <c:v>0.006153</c:v>
                </c:pt>
                <c:pt idx="14">
                  <c:v>0.002086</c:v>
                </c:pt>
              </c:numCache>
            </c:numRef>
          </c:val>
          <c:smooth val="0"/>
        </c:ser>
        <c:ser>
          <c:idx val="1"/>
          <c:order val="1"/>
          <c:tx>
            <c:v>3062.5</c:v>
          </c:tx>
          <c:val>
            <c:numRef>
              <c:f>Sheet1!$B$249:$P$249</c:f>
              <c:numCache>
                <c:formatCode>General</c:formatCode>
                <c:ptCount val="15"/>
                <c:pt idx="0">
                  <c:v>2.921496</c:v>
                </c:pt>
                <c:pt idx="1">
                  <c:v>2.308395</c:v>
                </c:pt>
                <c:pt idx="2">
                  <c:v>1.970678</c:v>
                </c:pt>
                <c:pt idx="3">
                  <c:v>1.704593</c:v>
                </c:pt>
                <c:pt idx="4">
                  <c:v>1.437718</c:v>
                </c:pt>
                <c:pt idx="5">
                  <c:v>1.182161</c:v>
                </c:pt>
                <c:pt idx="6">
                  <c:v>0.937633</c:v>
                </c:pt>
                <c:pt idx="7">
                  <c:v>0.738295</c:v>
                </c:pt>
                <c:pt idx="8">
                  <c:v>0.737583</c:v>
                </c:pt>
                <c:pt idx="9">
                  <c:v>0.171344</c:v>
                </c:pt>
                <c:pt idx="10">
                  <c:v>0.045715</c:v>
                </c:pt>
                <c:pt idx="11">
                  <c:v>0.004187</c:v>
                </c:pt>
                <c:pt idx="12">
                  <c:v>0.002101</c:v>
                </c:pt>
                <c:pt idx="13">
                  <c:v>0.002945</c:v>
                </c:pt>
                <c:pt idx="14">
                  <c:v>0.002284</c:v>
                </c:pt>
              </c:numCache>
            </c:numRef>
          </c:val>
          <c:smooth val="0"/>
        </c:ser>
        <c:ser>
          <c:idx val="2"/>
          <c:order val="2"/>
          <c:tx>
            <c:v>100</c:v>
          </c:tx>
          <c:val>
            <c:numRef>
              <c:f>Sheet1!$B$250:$P$250</c:f>
              <c:numCache>
                <c:formatCode>General</c:formatCode>
                <c:ptCount val="15"/>
                <c:pt idx="0">
                  <c:v>2.591158</c:v>
                </c:pt>
                <c:pt idx="1">
                  <c:v>2.009173</c:v>
                </c:pt>
                <c:pt idx="2">
                  <c:v>1.559705</c:v>
                </c:pt>
                <c:pt idx="3">
                  <c:v>0.990474</c:v>
                </c:pt>
                <c:pt idx="4">
                  <c:v>0.532431</c:v>
                </c:pt>
                <c:pt idx="5">
                  <c:v>0.273281</c:v>
                </c:pt>
                <c:pt idx="6">
                  <c:v>0.252245</c:v>
                </c:pt>
                <c:pt idx="7">
                  <c:v>0.227417</c:v>
                </c:pt>
                <c:pt idx="8">
                  <c:v>0.227394</c:v>
                </c:pt>
                <c:pt idx="9">
                  <c:v>0.175525</c:v>
                </c:pt>
                <c:pt idx="10">
                  <c:v>0.126695</c:v>
                </c:pt>
                <c:pt idx="11">
                  <c:v>0.112505</c:v>
                </c:pt>
                <c:pt idx="12">
                  <c:v>0.26263</c:v>
                </c:pt>
                <c:pt idx="13">
                  <c:v>0.194363</c:v>
                </c:pt>
                <c:pt idx="14">
                  <c:v>0.152794</c:v>
                </c:pt>
              </c:numCache>
            </c:numRef>
          </c:val>
          <c:smooth val="0"/>
        </c:ser>
        <c:ser>
          <c:idx val="3"/>
          <c:order val="3"/>
          <c:tx>
            <c:v>2989.5</c:v>
          </c:tx>
          <c:val>
            <c:numRef>
              <c:f>Sheet1!$B$251:$P$251</c:f>
              <c:numCache>
                <c:formatCode>General</c:formatCode>
                <c:ptCount val="15"/>
                <c:pt idx="0">
                  <c:v>0.527368</c:v>
                </c:pt>
                <c:pt idx="1">
                  <c:v>0.242059</c:v>
                </c:pt>
                <c:pt idx="2">
                  <c:v>0.335197</c:v>
                </c:pt>
                <c:pt idx="3">
                  <c:v>0.375042</c:v>
                </c:pt>
                <c:pt idx="4">
                  <c:v>0.38166</c:v>
                </c:pt>
                <c:pt idx="5">
                  <c:v>0.376348</c:v>
                </c:pt>
                <c:pt idx="6">
                  <c:v>0.367348</c:v>
                </c:pt>
                <c:pt idx="7">
                  <c:v>0.349531</c:v>
                </c:pt>
                <c:pt idx="8">
                  <c:v>0.349475</c:v>
                </c:pt>
                <c:pt idx="9">
                  <c:v>0.095684</c:v>
                </c:pt>
                <c:pt idx="10">
                  <c:v>0.012626</c:v>
                </c:pt>
                <c:pt idx="11">
                  <c:v>0.002958</c:v>
                </c:pt>
                <c:pt idx="12">
                  <c:v>0.001746</c:v>
                </c:pt>
                <c:pt idx="13">
                  <c:v>0.001957</c:v>
                </c:pt>
                <c:pt idx="14">
                  <c:v>0.001631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999960520"/>
        <c:axId val="-1999957400"/>
      </c:lineChart>
      <c:catAx>
        <c:axId val="-1999960520"/>
        <c:scaling>
          <c:orientation val="minMax"/>
        </c:scaling>
        <c:delete val="0"/>
        <c:axPos val="b"/>
        <c:majorTickMark val="out"/>
        <c:minorTickMark val="none"/>
        <c:tickLblPos val="nextTo"/>
        <c:crossAx val="-1999957400"/>
        <c:crosses val="autoZero"/>
        <c:auto val="1"/>
        <c:lblAlgn val="ctr"/>
        <c:lblOffset val="100"/>
        <c:noMultiLvlLbl val="0"/>
      </c:catAx>
      <c:valAx>
        <c:axId val="-19999574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199996052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2495.5</c:v>
          </c:tx>
          <c:val>
            <c:numRef>
              <c:f>[10]Sheet1!$B$2:$Q$2</c:f>
              <c:numCache>
                <c:formatCode>General</c:formatCode>
                <c:ptCount val="16"/>
                <c:pt idx="0">
                  <c:v>14.854096</c:v>
                </c:pt>
                <c:pt idx="1">
                  <c:v>24.333871</c:v>
                </c:pt>
                <c:pt idx="2">
                  <c:v>26.981202</c:v>
                </c:pt>
                <c:pt idx="3">
                  <c:v>23.846688</c:v>
                </c:pt>
                <c:pt idx="4">
                  <c:v>20.539082</c:v>
                </c:pt>
                <c:pt idx="5">
                  <c:v>17.51965</c:v>
                </c:pt>
                <c:pt idx="6">
                  <c:v>14.631177</c:v>
                </c:pt>
                <c:pt idx="7">
                  <c:v>12.050034</c:v>
                </c:pt>
                <c:pt idx="8">
                  <c:v>12.041054</c:v>
                </c:pt>
                <c:pt idx="9">
                  <c:v>1.03148</c:v>
                </c:pt>
                <c:pt idx="10">
                  <c:v>0.311288</c:v>
                </c:pt>
                <c:pt idx="11">
                  <c:v>0.114468</c:v>
                </c:pt>
                <c:pt idx="12">
                  <c:v>0.021395</c:v>
                </c:pt>
                <c:pt idx="13">
                  <c:v>0.002593</c:v>
                </c:pt>
                <c:pt idx="14">
                  <c:v>0.003311</c:v>
                </c:pt>
                <c:pt idx="15">
                  <c:v>0.003104</c:v>
                </c:pt>
              </c:numCache>
            </c:numRef>
          </c:val>
          <c:smooth val="0"/>
        </c:ser>
        <c:ser>
          <c:idx val="1"/>
          <c:order val="1"/>
          <c:tx>
            <c:v>80</c:v>
          </c:tx>
          <c:val>
            <c:numRef>
              <c:f>[10]Sheet1!$B$3:$Q$3</c:f>
              <c:numCache>
                <c:formatCode>General</c:formatCode>
                <c:ptCount val="16"/>
                <c:pt idx="0">
                  <c:v>2.280865</c:v>
                </c:pt>
                <c:pt idx="1">
                  <c:v>2.734958</c:v>
                </c:pt>
                <c:pt idx="2">
                  <c:v>1.963728</c:v>
                </c:pt>
                <c:pt idx="3">
                  <c:v>1.357786</c:v>
                </c:pt>
                <c:pt idx="4">
                  <c:v>0.978738</c:v>
                </c:pt>
                <c:pt idx="5">
                  <c:v>0.899004</c:v>
                </c:pt>
                <c:pt idx="6">
                  <c:v>0.930062</c:v>
                </c:pt>
                <c:pt idx="7">
                  <c:v>0.885791</c:v>
                </c:pt>
                <c:pt idx="8">
                  <c:v>0.885861</c:v>
                </c:pt>
                <c:pt idx="9">
                  <c:v>0.700661</c:v>
                </c:pt>
                <c:pt idx="10">
                  <c:v>0.473888</c:v>
                </c:pt>
                <c:pt idx="11">
                  <c:v>0.57688</c:v>
                </c:pt>
                <c:pt idx="12">
                  <c:v>0.670574</c:v>
                </c:pt>
                <c:pt idx="13">
                  <c:v>0.394757</c:v>
                </c:pt>
                <c:pt idx="14">
                  <c:v>0.277891</c:v>
                </c:pt>
                <c:pt idx="15">
                  <c:v>0.249857</c:v>
                </c:pt>
              </c:numCache>
            </c:numRef>
          </c:val>
          <c:smooth val="0"/>
        </c:ser>
        <c:ser>
          <c:idx val="2"/>
          <c:order val="2"/>
          <c:tx>
            <c:v>3567</c:v>
          </c:tx>
          <c:val>
            <c:numRef>
              <c:f>[10]Sheet1!$B$4:$Q$4</c:f>
              <c:numCache>
                <c:formatCode>General</c:formatCode>
                <c:ptCount val="16"/>
                <c:pt idx="0">
                  <c:v>2.255658</c:v>
                </c:pt>
                <c:pt idx="1">
                  <c:v>1.66891</c:v>
                </c:pt>
                <c:pt idx="2">
                  <c:v>1.418474</c:v>
                </c:pt>
                <c:pt idx="3">
                  <c:v>1.261576</c:v>
                </c:pt>
                <c:pt idx="4">
                  <c:v>1.168048</c:v>
                </c:pt>
                <c:pt idx="5">
                  <c:v>1.092419</c:v>
                </c:pt>
                <c:pt idx="6">
                  <c:v>1.020247</c:v>
                </c:pt>
                <c:pt idx="7">
                  <c:v>0.952064</c:v>
                </c:pt>
                <c:pt idx="8">
                  <c:v>0.951742</c:v>
                </c:pt>
                <c:pt idx="9">
                  <c:v>0.095952</c:v>
                </c:pt>
                <c:pt idx="10">
                  <c:v>0.009077</c:v>
                </c:pt>
                <c:pt idx="11">
                  <c:v>0.002439</c:v>
                </c:pt>
                <c:pt idx="12">
                  <c:v>0.000857</c:v>
                </c:pt>
                <c:pt idx="13">
                  <c:v>0.00158</c:v>
                </c:pt>
                <c:pt idx="14">
                  <c:v>0.001543</c:v>
                </c:pt>
                <c:pt idx="15">
                  <c:v>0.001296</c:v>
                </c:pt>
              </c:numCache>
            </c:numRef>
          </c:val>
          <c:smooth val="0"/>
        </c:ser>
        <c:ser>
          <c:idx val="3"/>
          <c:order val="3"/>
          <c:tx>
            <c:v>3657.5</c:v>
          </c:tx>
          <c:val>
            <c:numRef>
              <c:f>[10]Sheet1!$B$5:$Q$5</c:f>
              <c:numCache>
                <c:formatCode>General</c:formatCode>
                <c:ptCount val="16"/>
                <c:pt idx="0">
                  <c:v>0.716153</c:v>
                </c:pt>
                <c:pt idx="1">
                  <c:v>0.847691</c:v>
                </c:pt>
                <c:pt idx="2">
                  <c:v>0.78163</c:v>
                </c:pt>
                <c:pt idx="3">
                  <c:v>0.776289</c:v>
                </c:pt>
                <c:pt idx="4">
                  <c:v>0.69169</c:v>
                </c:pt>
                <c:pt idx="5">
                  <c:v>0.575709</c:v>
                </c:pt>
                <c:pt idx="6">
                  <c:v>0.460262</c:v>
                </c:pt>
                <c:pt idx="7">
                  <c:v>0.385381</c:v>
                </c:pt>
                <c:pt idx="8">
                  <c:v>0.384927</c:v>
                </c:pt>
                <c:pt idx="9">
                  <c:v>0.160017</c:v>
                </c:pt>
                <c:pt idx="10">
                  <c:v>0.014937</c:v>
                </c:pt>
                <c:pt idx="11">
                  <c:v>0.010942</c:v>
                </c:pt>
                <c:pt idx="12">
                  <c:v>0.001103</c:v>
                </c:pt>
                <c:pt idx="13">
                  <c:v>0.001363</c:v>
                </c:pt>
                <c:pt idx="14">
                  <c:v>0.001738</c:v>
                </c:pt>
                <c:pt idx="15">
                  <c:v>0.001107</c:v>
                </c:pt>
              </c:numCache>
            </c:numRef>
          </c:val>
          <c:smooth val="0"/>
        </c:ser>
        <c:ser>
          <c:idx val="4"/>
          <c:order val="4"/>
          <c:tx>
            <c:v>2837</c:v>
          </c:tx>
          <c:val>
            <c:numRef>
              <c:f>[10]Sheet1!$B$6:$Q$6</c:f>
              <c:numCache>
                <c:formatCode>General</c:formatCode>
                <c:ptCount val="16"/>
                <c:pt idx="0">
                  <c:v>0.692118</c:v>
                </c:pt>
                <c:pt idx="1">
                  <c:v>0.770971</c:v>
                </c:pt>
                <c:pt idx="2">
                  <c:v>0.644166</c:v>
                </c:pt>
                <c:pt idx="3">
                  <c:v>0.427592</c:v>
                </c:pt>
                <c:pt idx="4">
                  <c:v>0.277536</c:v>
                </c:pt>
                <c:pt idx="5">
                  <c:v>0.186362</c:v>
                </c:pt>
                <c:pt idx="6">
                  <c:v>0.144762</c:v>
                </c:pt>
                <c:pt idx="7">
                  <c:v>0.122242</c:v>
                </c:pt>
                <c:pt idx="8">
                  <c:v>0.121865</c:v>
                </c:pt>
                <c:pt idx="9">
                  <c:v>0.037062</c:v>
                </c:pt>
                <c:pt idx="10">
                  <c:v>0.008576</c:v>
                </c:pt>
                <c:pt idx="11">
                  <c:v>0.002742</c:v>
                </c:pt>
                <c:pt idx="12">
                  <c:v>0.001793</c:v>
                </c:pt>
                <c:pt idx="13">
                  <c:v>0.002436</c:v>
                </c:pt>
                <c:pt idx="14">
                  <c:v>0.001604</c:v>
                </c:pt>
                <c:pt idx="15">
                  <c:v>0.002914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999796136"/>
        <c:axId val="-1999793080"/>
      </c:lineChart>
      <c:catAx>
        <c:axId val="-1999796136"/>
        <c:scaling>
          <c:orientation val="minMax"/>
        </c:scaling>
        <c:delete val="0"/>
        <c:axPos val="b"/>
        <c:majorTickMark val="out"/>
        <c:minorTickMark val="none"/>
        <c:tickLblPos val="nextTo"/>
        <c:crossAx val="-1999793080"/>
        <c:crosses val="autoZero"/>
        <c:auto val="1"/>
        <c:lblAlgn val="ctr"/>
        <c:lblOffset val="100"/>
        <c:noMultiLvlLbl val="0"/>
      </c:catAx>
      <c:valAx>
        <c:axId val="-199979308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199979613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chart" Target="../charts/chart9.xml"/><Relationship Id="rId20" Type="http://schemas.openxmlformats.org/officeDocument/2006/relationships/image" Target="../media/image8.png"/><Relationship Id="rId21" Type="http://schemas.openxmlformats.org/officeDocument/2006/relationships/image" Target="../media/image9.png"/><Relationship Id="rId22" Type="http://schemas.openxmlformats.org/officeDocument/2006/relationships/image" Target="../media/image10.png"/><Relationship Id="rId23" Type="http://schemas.openxmlformats.org/officeDocument/2006/relationships/image" Target="../media/image11.png"/><Relationship Id="rId24" Type="http://schemas.openxmlformats.org/officeDocument/2006/relationships/image" Target="../media/image12.png"/><Relationship Id="rId10" Type="http://schemas.openxmlformats.org/officeDocument/2006/relationships/chart" Target="../charts/chart10.xml"/><Relationship Id="rId11" Type="http://schemas.openxmlformats.org/officeDocument/2006/relationships/chart" Target="../charts/chart11.xml"/><Relationship Id="rId12" Type="http://schemas.openxmlformats.org/officeDocument/2006/relationships/chart" Target="../charts/chart12.xml"/><Relationship Id="rId13" Type="http://schemas.openxmlformats.org/officeDocument/2006/relationships/image" Target="../media/image1.png"/><Relationship Id="rId14" Type="http://schemas.openxmlformats.org/officeDocument/2006/relationships/image" Target="../media/image2.png"/><Relationship Id="rId15" Type="http://schemas.openxmlformats.org/officeDocument/2006/relationships/image" Target="../media/image3.png"/><Relationship Id="rId16" Type="http://schemas.openxmlformats.org/officeDocument/2006/relationships/image" Target="../media/image4.png"/><Relationship Id="rId17" Type="http://schemas.openxmlformats.org/officeDocument/2006/relationships/image" Target="../media/image5.png"/><Relationship Id="rId18" Type="http://schemas.openxmlformats.org/officeDocument/2006/relationships/image" Target="../media/image6.png"/><Relationship Id="rId19" Type="http://schemas.openxmlformats.org/officeDocument/2006/relationships/image" Target="../media/image7.png"/><Relationship Id="rId1" Type="http://schemas.openxmlformats.org/officeDocument/2006/relationships/chart" Target="../charts/chart1.xml"/><Relationship Id="rId2" Type="http://schemas.openxmlformats.org/officeDocument/2006/relationships/chart" Target="../charts/chart2.xml"/><Relationship Id="rId3" Type="http://schemas.openxmlformats.org/officeDocument/2006/relationships/chart" Target="../charts/chart3.xml"/><Relationship Id="rId4" Type="http://schemas.openxmlformats.org/officeDocument/2006/relationships/chart" Target="../charts/chart4.xml"/><Relationship Id="rId5" Type="http://schemas.openxmlformats.org/officeDocument/2006/relationships/chart" Target="../charts/chart5.xml"/><Relationship Id="rId6" Type="http://schemas.openxmlformats.org/officeDocument/2006/relationships/chart" Target="../charts/chart6.xml"/><Relationship Id="rId7" Type="http://schemas.openxmlformats.org/officeDocument/2006/relationships/chart" Target="../charts/chart7.xml"/><Relationship Id="rId8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12</xdr:row>
      <xdr:rowOff>12700</xdr:rowOff>
    </xdr:from>
    <xdr:to>
      <xdr:col>6</xdr:col>
      <xdr:colOff>749300</xdr:colOff>
      <xdr:row>26</xdr:row>
      <xdr:rowOff>127000</xdr:rowOff>
    </xdr:to>
    <xdr:graphicFrame macro="">
      <xdr:nvGraphicFramePr>
        <xdr:cNvPr id="12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812800</xdr:colOff>
      <xdr:row>35</xdr:row>
      <xdr:rowOff>25400</xdr:rowOff>
    </xdr:from>
    <xdr:to>
      <xdr:col>6</xdr:col>
      <xdr:colOff>762000</xdr:colOff>
      <xdr:row>49</xdr:row>
      <xdr:rowOff>177800</xdr:rowOff>
    </xdr:to>
    <xdr:graphicFrame macro="">
      <xdr:nvGraphicFramePr>
        <xdr:cNvPr id="13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12700</xdr:colOff>
      <xdr:row>60</xdr:row>
      <xdr:rowOff>38100</xdr:rowOff>
    </xdr:from>
    <xdr:to>
      <xdr:col>6</xdr:col>
      <xdr:colOff>698500</xdr:colOff>
      <xdr:row>74</xdr:row>
      <xdr:rowOff>165100</xdr:rowOff>
    </xdr:to>
    <xdr:graphicFrame macro="">
      <xdr:nvGraphicFramePr>
        <xdr:cNvPr id="15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25400</xdr:colOff>
      <xdr:row>84</xdr:row>
      <xdr:rowOff>0</xdr:rowOff>
    </xdr:from>
    <xdr:to>
      <xdr:col>6</xdr:col>
      <xdr:colOff>749300</xdr:colOff>
      <xdr:row>98</xdr:row>
      <xdr:rowOff>114300</xdr:rowOff>
    </xdr:to>
    <xdr:graphicFrame macro="">
      <xdr:nvGraphicFramePr>
        <xdr:cNvPr id="16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12700</xdr:colOff>
      <xdr:row>109</xdr:row>
      <xdr:rowOff>25400</xdr:rowOff>
    </xdr:from>
    <xdr:to>
      <xdr:col>6</xdr:col>
      <xdr:colOff>749300</xdr:colOff>
      <xdr:row>123</xdr:row>
      <xdr:rowOff>152400</xdr:rowOff>
    </xdr:to>
    <xdr:graphicFrame macro="">
      <xdr:nvGraphicFramePr>
        <xdr:cNvPr id="18" name="Chart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800100</xdr:colOff>
      <xdr:row>132</xdr:row>
      <xdr:rowOff>158750</xdr:rowOff>
    </xdr:from>
    <xdr:to>
      <xdr:col>6</xdr:col>
      <xdr:colOff>736600</xdr:colOff>
      <xdr:row>147</xdr:row>
      <xdr:rowOff>88900</xdr:rowOff>
    </xdr:to>
    <xdr:graphicFrame macro="">
      <xdr:nvGraphicFramePr>
        <xdr:cNvPr id="20" name="Chart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38100</xdr:colOff>
      <xdr:row>155</xdr:row>
      <xdr:rowOff>19050</xdr:rowOff>
    </xdr:from>
    <xdr:to>
      <xdr:col>6</xdr:col>
      <xdr:colOff>774700</xdr:colOff>
      <xdr:row>169</xdr:row>
      <xdr:rowOff>88900</xdr:rowOff>
    </xdr:to>
    <xdr:graphicFrame macro="">
      <xdr:nvGraphicFramePr>
        <xdr:cNvPr id="22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</xdr:col>
      <xdr:colOff>0</xdr:colOff>
      <xdr:row>178</xdr:row>
      <xdr:rowOff>0</xdr:rowOff>
    </xdr:from>
    <xdr:to>
      <xdr:col>6</xdr:col>
      <xdr:colOff>736600</xdr:colOff>
      <xdr:row>192</xdr:row>
      <xdr:rowOff>88900</xdr:rowOff>
    </xdr:to>
    <xdr:graphicFrame macro="">
      <xdr:nvGraphicFramePr>
        <xdr:cNvPr id="24" name="Chart 2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812800</xdr:colOff>
      <xdr:row>204</xdr:row>
      <xdr:rowOff>57150</xdr:rowOff>
    </xdr:from>
    <xdr:to>
      <xdr:col>6</xdr:col>
      <xdr:colOff>762000</xdr:colOff>
      <xdr:row>218</xdr:row>
      <xdr:rowOff>63500</xdr:rowOff>
    </xdr:to>
    <xdr:graphicFrame macro="">
      <xdr:nvGraphicFramePr>
        <xdr:cNvPr id="25" name="Chart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</xdr:col>
      <xdr:colOff>25400</xdr:colOff>
      <xdr:row>228</xdr:row>
      <xdr:rowOff>57150</xdr:rowOff>
    </xdr:from>
    <xdr:to>
      <xdr:col>6</xdr:col>
      <xdr:colOff>749300</xdr:colOff>
      <xdr:row>242</xdr:row>
      <xdr:rowOff>139700</xdr:rowOff>
    </xdr:to>
    <xdr:graphicFrame macro="">
      <xdr:nvGraphicFramePr>
        <xdr:cNvPr id="27" name="Chart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</xdr:col>
      <xdr:colOff>25400</xdr:colOff>
      <xdr:row>252</xdr:row>
      <xdr:rowOff>76200</xdr:rowOff>
    </xdr:from>
    <xdr:to>
      <xdr:col>6</xdr:col>
      <xdr:colOff>787400</xdr:colOff>
      <xdr:row>266</xdr:row>
      <xdr:rowOff>152400</xdr:rowOff>
    </xdr:to>
    <xdr:graphicFrame macro="">
      <xdr:nvGraphicFramePr>
        <xdr:cNvPr id="28" name="Chart 2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</xdr:col>
      <xdr:colOff>63500</xdr:colOff>
      <xdr:row>277</xdr:row>
      <xdr:rowOff>95250</xdr:rowOff>
    </xdr:from>
    <xdr:to>
      <xdr:col>6</xdr:col>
      <xdr:colOff>723900</xdr:colOff>
      <xdr:row>291</xdr:row>
      <xdr:rowOff>139700</xdr:rowOff>
    </xdr:to>
    <xdr:graphicFrame macro="">
      <xdr:nvGraphicFramePr>
        <xdr:cNvPr id="29" name="Chart 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 editAs="oneCell">
    <xdr:from>
      <xdr:col>13</xdr:col>
      <xdr:colOff>0</xdr:colOff>
      <xdr:row>12</xdr:row>
      <xdr:rowOff>0</xdr:rowOff>
    </xdr:from>
    <xdr:to>
      <xdr:col>19</xdr:col>
      <xdr:colOff>127000</xdr:colOff>
      <xdr:row>27</xdr:row>
      <xdr:rowOff>62500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731500" y="1333500"/>
          <a:ext cx="5080000" cy="2920000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35</xdr:row>
      <xdr:rowOff>0</xdr:rowOff>
    </xdr:from>
    <xdr:to>
      <xdr:col>19</xdr:col>
      <xdr:colOff>76200</xdr:colOff>
      <xdr:row>50</xdr:row>
      <xdr:rowOff>33300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731500" y="5905500"/>
          <a:ext cx="5029200" cy="2890800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60</xdr:row>
      <xdr:rowOff>0</xdr:rowOff>
    </xdr:from>
    <xdr:to>
      <xdr:col>19</xdr:col>
      <xdr:colOff>0</xdr:colOff>
      <xdr:row>75</xdr:row>
      <xdr:rowOff>753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731500" y="10858500"/>
          <a:ext cx="4953000" cy="2858253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84</xdr:row>
      <xdr:rowOff>0</xdr:rowOff>
    </xdr:from>
    <xdr:to>
      <xdr:col>19</xdr:col>
      <xdr:colOff>25400</xdr:colOff>
      <xdr:row>98</xdr:row>
      <xdr:rowOff>173616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731500" y="15621000"/>
          <a:ext cx="4978400" cy="2840616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109</xdr:row>
      <xdr:rowOff>0</xdr:rowOff>
    </xdr:from>
    <xdr:to>
      <xdr:col>19</xdr:col>
      <xdr:colOff>35499</xdr:colOff>
      <xdr:row>124</xdr:row>
      <xdr:rowOff>25400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731500" y="20574000"/>
          <a:ext cx="4988499" cy="2882900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133</xdr:row>
      <xdr:rowOff>0</xdr:rowOff>
    </xdr:from>
    <xdr:to>
      <xdr:col>18</xdr:col>
      <xdr:colOff>821426</xdr:colOff>
      <xdr:row>147</xdr:row>
      <xdr:rowOff>165100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731500" y="25336500"/>
          <a:ext cx="4948926" cy="2832100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155</xdr:row>
      <xdr:rowOff>0</xdr:rowOff>
    </xdr:from>
    <xdr:to>
      <xdr:col>19</xdr:col>
      <xdr:colOff>12700</xdr:colOff>
      <xdr:row>170</xdr:row>
      <xdr:rowOff>12224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10731500" y="29718000"/>
          <a:ext cx="4965700" cy="2869724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178</xdr:row>
      <xdr:rowOff>0</xdr:rowOff>
    </xdr:from>
    <xdr:to>
      <xdr:col>19</xdr:col>
      <xdr:colOff>33321</xdr:colOff>
      <xdr:row>193</xdr:row>
      <xdr:rowOff>38100</xdr:rowOff>
    </xdr:to>
    <xdr:pic>
      <xdr:nvPicPr>
        <xdr:cNvPr id="23" name="Picture 22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10731500" y="34290000"/>
          <a:ext cx="4986321" cy="2895600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204</xdr:row>
      <xdr:rowOff>0</xdr:rowOff>
    </xdr:from>
    <xdr:to>
      <xdr:col>18</xdr:col>
      <xdr:colOff>813716</xdr:colOff>
      <xdr:row>218</xdr:row>
      <xdr:rowOff>152400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10731500" y="39433500"/>
          <a:ext cx="4941216" cy="2819400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228</xdr:row>
      <xdr:rowOff>0</xdr:rowOff>
    </xdr:from>
    <xdr:to>
      <xdr:col>18</xdr:col>
      <xdr:colOff>815082</xdr:colOff>
      <xdr:row>243</xdr:row>
      <xdr:rowOff>12700</xdr:rowOff>
    </xdr:to>
    <xdr:pic>
      <xdr:nvPicPr>
        <xdr:cNvPr id="14" name="Picture 13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10731500" y="44196000"/>
          <a:ext cx="4942582" cy="2870200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252</xdr:row>
      <xdr:rowOff>0</xdr:rowOff>
    </xdr:from>
    <xdr:to>
      <xdr:col>19</xdr:col>
      <xdr:colOff>76765</xdr:colOff>
      <xdr:row>267</xdr:row>
      <xdr:rowOff>50800</xdr:rowOff>
    </xdr:to>
    <xdr:pic>
      <xdr:nvPicPr>
        <xdr:cNvPr id="17" name="Picture 16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10731500" y="48958500"/>
          <a:ext cx="5029765" cy="2908300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277</xdr:row>
      <xdr:rowOff>0</xdr:rowOff>
    </xdr:from>
    <xdr:to>
      <xdr:col>19</xdr:col>
      <xdr:colOff>27590</xdr:colOff>
      <xdr:row>291</xdr:row>
      <xdr:rowOff>165100</xdr:rowOff>
    </xdr:to>
    <xdr:pic>
      <xdr:nvPicPr>
        <xdr:cNvPr id="19" name="Picture 18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10731500" y="53911500"/>
          <a:ext cx="4980590" cy="28321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ayrahn/Desktop/gamelan_wav%20copy/BonangPanerusCurtailed/Panerus%20sl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ayrahn/Desktop/gamelan_wav%20copy/BonangPanerusCurtailed/Panerus%20sl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ayrahn/Desktop/gamelan_wav%20copy/BonangPanerusCurtailed/Panerus%20sl3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ayrahn/Desktop/gamelan_wav%20copy/BonangPanerusCurtailed/Panerus%20sl5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ayrahn/Desktop/gamelan_wav%20copy/BonangPanerusCurtailed/Panerus%20sl6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ayrahn/Desktop/gamelan_wav%20copy/BonangPanerusCurtailed/Panerus%20sl1h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ayrahn/Desktop/gamelan_wav%20copy/BonangPanerusCurtailed/Panerus%20sl2h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ayrahn/Desktop/gamelan_wav%20copy/BonangPanerusCurtailed/Panerus%20sl5h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ayrahn/Desktop/gamelan_wav%20copy/BonangPanerusCurtailed/Panerus%20sl6h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ayrahn/Desktop/gamelan_wav%20copy/BonangPanerusCurtailed/Panerus%20sl2hh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</sheetNames>
    <sheetDataSet>
      <sheetData sheetId="0">
        <row r="6">
          <cell r="B6">
            <v>78.080837000000002</v>
          </cell>
          <cell r="C6">
            <v>63.732005999999998</v>
          </cell>
          <cell r="D6">
            <v>56.671807000000001</v>
          </cell>
          <cell r="E6">
            <v>57.246830000000003</v>
          </cell>
          <cell r="F6">
            <v>59.061073</v>
          </cell>
          <cell r="G6">
            <v>59.702939000000001</v>
          </cell>
          <cell r="H6">
            <v>59.938892000000003</v>
          </cell>
          <cell r="I6">
            <v>60.065756</v>
          </cell>
          <cell r="J6">
            <v>60.062417000000003</v>
          </cell>
          <cell r="K6">
            <v>39.858459000000003</v>
          </cell>
          <cell r="L6">
            <v>16.117211000000001</v>
          </cell>
          <cell r="M6">
            <v>11.261692999999999</v>
          </cell>
          <cell r="N6">
            <v>6.3592300000000002</v>
          </cell>
          <cell r="O6">
            <v>3.1215920000000001</v>
          </cell>
          <cell r="P6">
            <v>1.85625</v>
          </cell>
          <cell r="Q6">
            <v>1.16265</v>
          </cell>
          <cell r="R6">
            <v>0.690886</v>
          </cell>
          <cell r="S6">
            <v>0.332978</v>
          </cell>
          <cell r="T6">
            <v>0.124776</v>
          </cell>
          <cell r="U6">
            <v>9.9477999999999997E-2</v>
          </cell>
          <cell r="V6">
            <v>0.114593</v>
          </cell>
          <cell r="W6">
            <v>9.4728000000000007E-2</v>
          </cell>
          <cell r="X6">
            <v>8.0314999999999998E-2</v>
          </cell>
          <cell r="Y6">
            <v>6.9752999999999996E-2</v>
          </cell>
          <cell r="Z6">
            <v>6.8067000000000003E-2</v>
          </cell>
          <cell r="AA6">
            <v>4.6584E-2</v>
          </cell>
          <cell r="AB6">
            <v>5.0922000000000002E-2</v>
          </cell>
          <cell r="AC6">
            <v>4.9589000000000001E-2</v>
          </cell>
          <cell r="AD6">
            <v>3.5654999999999999E-2</v>
          </cell>
          <cell r="AE6">
            <v>4.1058999999999998E-2</v>
          </cell>
          <cell r="AF6">
            <v>3.1286000000000001E-2</v>
          </cell>
        </row>
        <row r="7">
          <cell r="B7">
            <v>5.0619839999999998</v>
          </cell>
          <cell r="C7">
            <v>2.379794</v>
          </cell>
          <cell r="D7">
            <v>2.4646300000000001</v>
          </cell>
          <cell r="E7">
            <v>2.332551</v>
          </cell>
          <cell r="F7">
            <v>2.2208920000000001</v>
          </cell>
          <cell r="G7">
            <v>2.0596410000000001</v>
          </cell>
          <cell r="H7">
            <v>1.88825</v>
          </cell>
          <cell r="I7">
            <v>1.7506790000000001</v>
          </cell>
          <cell r="J7">
            <v>1.750119</v>
          </cell>
          <cell r="K7">
            <v>1.03952</v>
          </cell>
          <cell r="L7">
            <v>0.60545400000000005</v>
          </cell>
          <cell r="M7">
            <v>0.30218600000000001</v>
          </cell>
          <cell r="N7">
            <v>0.17932600000000001</v>
          </cell>
          <cell r="O7">
            <v>8.0466999999999997E-2</v>
          </cell>
          <cell r="P7">
            <v>3.7561999999999998E-2</v>
          </cell>
          <cell r="Q7">
            <v>2.0971E-2</v>
          </cell>
          <cell r="R7">
            <v>1.1237E-2</v>
          </cell>
          <cell r="S7">
            <v>5.8719999999999996E-3</v>
          </cell>
          <cell r="T7">
            <v>4.3439999999999998E-3</v>
          </cell>
          <cell r="U7">
            <v>9.5469999999999999E-3</v>
          </cell>
          <cell r="V7">
            <v>7.11E-3</v>
          </cell>
          <cell r="W7">
            <v>3.7130000000000002E-3</v>
          </cell>
          <cell r="X7">
            <v>6.3449999999999999E-3</v>
          </cell>
          <cell r="Y7">
            <v>8.4279999999999997E-3</v>
          </cell>
          <cell r="Z7">
            <v>1.7242E-2</v>
          </cell>
          <cell r="AA7">
            <v>1.3613E-2</v>
          </cell>
          <cell r="AB7">
            <v>8.6219999999999995E-3</v>
          </cell>
          <cell r="AC7">
            <v>5.9810000000000002E-3</v>
          </cell>
          <cell r="AD7">
            <v>3.6900000000000001E-3</v>
          </cell>
          <cell r="AE7">
            <v>2.8739999999999998E-3</v>
          </cell>
          <cell r="AF7">
            <v>2.3749999999999999E-3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</sheetNames>
    <sheetDataSet>
      <sheetData sheetId="0">
        <row r="6">
          <cell r="B6">
            <v>68.576751999999999</v>
          </cell>
          <cell r="C6">
            <v>74.558195999999995</v>
          </cell>
          <cell r="D6">
            <v>73.800263000000001</v>
          </cell>
          <cell r="E6">
            <v>66.590170000000001</v>
          </cell>
          <cell r="F6">
            <v>59.548890999999998</v>
          </cell>
          <cell r="G6">
            <v>54.700991000000002</v>
          </cell>
          <cell r="H6">
            <v>52.024988</v>
          </cell>
          <cell r="I6">
            <v>50.488165000000002</v>
          </cell>
          <cell r="J6">
            <v>50.481527999999997</v>
          </cell>
          <cell r="K6">
            <v>12.184343</v>
          </cell>
          <cell r="L6">
            <v>1.5097560000000001</v>
          </cell>
          <cell r="M6">
            <v>0.76421700000000004</v>
          </cell>
          <cell r="N6">
            <v>0.29052</v>
          </cell>
          <cell r="O6">
            <v>0.14372099999999999</v>
          </cell>
          <cell r="P6">
            <v>4.4311999999999997E-2</v>
          </cell>
          <cell r="Q6">
            <v>4.0094999999999999E-2</v>
          </cell>
          <cell r="R6">
            <v>2.3455E-2</v>
          </cell>
          <cell r="S6">
            <v>2.2946000000000001E-2</v>
          </cell>
          <cell r="T6">
            <v>2.5159000000000001E-2</v>
          </cell>
          <cell r="U6">
            <v>2.2554999999999999E-2</v>
          </cell>
          <cell r="V6">
            <v>2.3390999999999999E-2</v>
          </cell>
          <cell r="W6">
            <v>1.5635E-2</v>
          </cell>
          <cell r="X6">
            <v>1.5577000000000001E-2</v>
          </cell>
          <cell r="Y6">
            <v>1.5192000000000001E-2</v>
          </cell>
          <cell r="Z6">
            <v>1.6249E-2</v>
          </cell>
          <cell r="AA6">
            <v>1.0689000000000001E-2</v>
          </cell>
          <cell r="AB6">
            <v>1.1018E-2</v>
          </cell>
          <cell r="AC6">
            <v>1.3018E-2</v>
          </cell>
          <cell r="AD6">
            <v>9.5790000000000007E-3</v>
          </cell>
          <cell r="AE6">
            <v>1.0692E-2</v>
          </cell>
          <cell r="AF6">
            <v>1.2815999999999999E-2</v>
          </cell>
          <cell r="AG6">
            <v>1.1797E-2</v>
          </cell>
        </row>
        <row r="7">
          <cell r="B7">
            <v>3.7069719999999999</v>
          </cell>
          <cell r="C7">
            <v>3.1225800000000001</v>
          </cell>
          <cell r="D7">
            <v>3.3721969999999999</v>
          </cell>
          <cell r="E7">
            <v>3.5024690000000001</v>
          </cell>
          <cell r="F7">
            <v>3.5402819999999999</v>
          </cell>
          <cell r="G7">
            <v>3.4988100000000002</v>
          </cell>
          <cell r="H7">
            <v>3.4073340000000001</v>
          </cell>
          <cell r="I7">
            <v>3.260767</v>
          </cell>
          <cell r="J7">
            <v>3.259814</v>
          </cell>
          <cell r="K7">
            <v>1.8914310000000001</v>
          </cell>
          <cell r="L7">
            <v>1.2234480000000001</v>
          </cell>
          <cell r="M7">
            <v>0.72085399999999999</v>
          </cell>
          <cell r="N7">
            <v>0.469864</v>
          </cell>
          <cell r="O7">
            <v>0.340167</v>
          </cell>
          <cell r="P7">
            <v>0.22973499999999999</v>
          </cell>
          <cell r="Q7">
            <v>0.14502699999999999</v>
          </cell>
          <cell r="R7">
            <v>8.9898000000000006E-2</v>
          </cell>
          <cell r="S7">
            <v>6.2840999999999994E-2</v>
          </cell>
          <cell r="T7">
            <v>4.3172000000000002E-2</v>
          </cell>
          <cell r="U7">
            <v>2.9482999999999999E-2</v>
          </cell>
          <cell r="V7">
            <v>1.8471999999999999E-2</v>
          </cell>
          <cell r="W7">
            <v>1.3239000000000001E-2</v>
          </cell>
          <cell r="X7">
            <v>8.7089999999999997E-3</v>
          </cell>
          <cell r="Y7">
            <v>7.3070000000000001E-3</v>
          </cell>
          <cell r="Z7">
            <v>4.6800000000000001E-3</v>
          </cell>
          <cell r="AA7">
            <v>4.4159999999999998E-3</v>
          </cell>
          <cell r="AB7">
            <v>2.9840000000000001E-3</v>
          </cell>
          <cell r="AC7">
            <v>1.586E-3</v>
          </cell>
          <cell r="AD7">
            <v>2.2390000000000001E-3</v>
          </cell>
          <cell r="AE7">
            <v>3.0929999999999998E-3</v>
          </cell>
          <cell r="AF7">
            <v>1.884E-3</v>
          </cell>
          <cell r="AG7">
            <v>1.4840000000000001E-3</v>
          </cell>
        </row>
        <row r="8">
          <cell r="B8">
            <v>1.0778939999999999</v>
          </cell>
          <cell r="C8">
            <v>0.61622299999999997</v>
          </cell>
          <cell r="D8">
            <v>0.37576599999999999</v>
          </cell>
          <cell r="E8">
            <v>0.30995899999999998</v>
          </cell>
          <cell r="F8">
            <v>0.37559500000000001</v>
          </cell>
          <cell r="G8">
            <v>0.38510899999999998</v>
          </cell>
          <cell r="H8">
            <v>0.32463799999999998</v>
          </cell>
          <cell r="I8">
            <v>0.28551100000000001</v>
          </cell>
          <cell r="J8">
            <v>0.285746</v>
          </cell>
          <cell r="K8">
            <v>0.20563999999999999</v>
          </cell>
          <cell r="L8">
            <v>0.13265399999999999</v>
          </cell>
          <cell r="M8">
            <v>6.2053999999999998E-2</v>
          </cell>
          <cell r="N8">
            <v>0.183446</v>
          </cell>
          <cell r="O8">
            <v>5.3580999999999997E-2</v>
          </cell>
          <cell r="P8">
            <v>3.9919999999999997E-2</v>
          </cell>
          <cell r="Q8">
            <v>6.1587999999999997E-2</v>
          </cell>
          <cell r="R8">
            <v>5.8577999999999998E-2</v>
          </cell>
          <cell r="S8">
            <v>3.8908999999999999E-2</v>
          </cell>
          <cell r="T8">
            <v>4.7642999999999998E-2</v>
          </cell>
          <cell r="U8">
            <v>4.6568999999999999E-2</v>
          </cell>
          <cell r="V8">
            <v>5.5832E-2</v>
          </cell>
          <cell r="W8">
            <v>7.1390999999999996E-2</v>
          </cell>
          <cell r="X8">
            <v>5.6278000000000002E-2</v>
          </cell>
          <cell r="Y8">
            <v>8.344E-2</v>
          </cell>
          <cell r="Z8">
            <v>4.0266000000000003E-2</v>
          </cell>
          <cell r="AA8">
            <v>6.1616999999999998E-2</v>
          </cell>
          <cell r="AB8">
            <v>5.0767E-2</v>
          </cell>
          <cell r="AC8">
            <v>4.7577000000000001E-2</v>
          </cell>
          <cell r="AD8">
            <v>5.7769000000000001E-2</v>
          </cell>
          <cell r="AE8">
            <v>4.8584000000000002E-2</v>
          </cell>
          <cell r="AF8">
            <v>8.2353999999999997E-2</v>
          </cell>
          <cell r="AG8">
            <v>4.9272999999999997E-2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</sheetNames>
    <sheetDataSet>
      <sheetData sheetId="0">
        <row r="6">
          <cell r="B6">
            <v>21.788285999999999</v>
          </cell>
          <cell r="C6">
            <v>46.242846999999998</v>
          </cell>
          <cell r="D6">
            <v>47.153317000000001</v>
          </cell>
          <cell r="E6">
            <v>38.211641</v>
          </cell>
          <cell r="F6">
            <v>30.479590000000002</v>
          </cell>
          <cell r="G6">
            <v>26.760311000000002</v>
          </cell>
          <cell r="H6">
            <v>25.894760000000002</v>
          </cell>
          <cell r="I6">
            <v>26.154319000000001</v>
          </cell>
          <cell r="J6">
            <v>26.155024000000001</v>
          </cell>
          <cell r="K6">
            <v>6.3380029999999996</v>
          </cell>
          <cell r="L6">
            <v>1.3990290000000001</v>
          </cell>
          <cell r="M6">
            <v>0.59413000000000005</v>
          </cell>
          <cell r="N6">
            <v>0.104828</v>
          </cell>
          <cell r="O6">
            <v>9.4381999999999994E-2</v>
          </cell>
          <cell r="P6">
            <v>5.9605999999999999E-2</v>
          </cell>
          <cell r="Q6">
            <v>3.5740000000000001E-2</v>
          </cell>
          <cell r="R6">
            <v>2.6148000000000001E-2</v>
          </cell>
          <cell r="S6">
            <v>2.061E-2</v>
          </cell>
          <cell r="T6">
            <v>1.3756000000000001E-2</v>
          </cell>
          <cell r="U6">
            <v>1.4999E-2</v>
          </cell>
          <cell r="V6">
            <v>7.0060000000000001E-3</v>
          </cell>
          <cell r="W6">
            <v>8.5579999999999996E-3</v>
          </cell>
          <cell r="X6">
            <v>6.0109999999999999E-3</v>
          </cell>
        </row>
        <row r="7">
          <cell r="B7">
            <v>11.523762</v>
          </cell>
          <cell r="C7">
            <v>5.0301580000000001</v>
          </cell>
          <cell r="D7">
            <v>3.446529</v>
          </cell>
          <cell r="E7">
            <v>2.7181030000000002</v>
          </cell>
          <cell r="F7">
            <v>2.3039320000000001</v>
          </cell>
          <cell r="G7">
            <v>2.1675119999999999</v>
          </cell>
          <cell r="H7">
            <v>2.1555529999999998</v>
          </cell>
          <cell r="I7">
            <v>2.0206240000000002</v>
          </cell>
          <cell r="J7">
            <v>2.0204939999999998</v>
          </cell>
          <cell r="K7">
            <v>0.40145700000000001</v>
          </cell>
          <cell r="L7">
            <v>9.2410999999999993E-2</v>
          </cell>
          <cell r="M7">
            <v>1.2928E-2</v>
          </cell>
          <cell r="N7">
            <v>1.4761E-2</v>
          </cell>
          <cell r="O7">
            <v>1.2622E-2</v>
          </cell>
          <cell r="P7">
            <v>9.7509999999999993E-3</v>
          </cell>
          <cell r="Q7">
            <v>1.2860999999999999E-2</v>
          </cell>
          <cell r="R7">
            <v>1.6884E-2</v>
          </cell>
          <cell r="S7">
            <v>1.413E-2</v>
          </cell>
          <cell r="T7">
            <v>8.8929999999999999E-3</v>
          </cell>
          <cell r="U7">
            <v>1.0444999999999999E-2</v>
          </cell>
          <cell r="V7">
            <v>1.9512000000000002E-2</v>
          </cell>
          <cell r="W7">
            <v>1.2546E-2</v>
          </cell>
          <cell r="X7">
            <v>9.0989999999999994E-3</v>
          </cell>
        </row>
        <row r="8">
          <cell r="B8">
            <v>3.248675</v>
          </cell>
          <cell r="C8">
            <v>1.8759790000000001</v>
          </cell>
          <cell r="D8">
            <v>1.5410520000000001</v>
          </cell>
          <cell r="E8">
            <v>1.4049400000000001</v>
          </cell>
          <cell r="F8">
            <v>1.317537</v>
          </cell>
          <cell r="G8">
            <v>1.2064839999999999</v>
          </cell>
          <cell r="H8">
            <v>1.1056239999999999</v>
          </cell>
          <cell r="I8">
            <v>1.01278</v>
          </cell>
          <cell r="J8">
            <v>1.0117080000000001</v>
          </cell>
          <cell r="K8">
            <v>0.31257699999999999</v>
          </cell>
          <cell r="L8">
            <v>0.19254099999999999</v>
          </cell>
          <cell r="M8">
            <v>9.0751999999999999E-2</v>
          </cell>
          <cell r="N8">
            <v>3.8919000000000002E-2</v>
          </cell>
          <cell r="O8">
            <v>1.6937000000000001E-2</v>
          </cell>
          <cell r="P8">
            <v>8.8079999999999999E-3</v>
          </cell>
          <cell r="Q8">
            <v>3.643E-3</v>
          </cell>
          <cell r="R8">
            <v>2.0790000000000001E-3</v>
          </cell>
          <cell r="S8">
            <v>1.72E-3</v>
          </cell>
          <cell r="T8">
            <v>3.0370000000000002E-3</v>
          </cell>
          <cell r="U8">
            <v>2.601E-3</v>
          </cell>
          <cell r="V8">
            <v>2.372E-3</v>
          </cell>
          <cell r="W8">
            <v>3.0079999999999998E-3</v>
          </cell>
          <cell r="X8">
            <v>2.3410000000000002E-3</v>
          </cell>
        </row>
        <row r="9">
          <cell r="B9">
            <v>3.248675</v>
          </cell>
          <cell r="C9">
            <v>2.267639</v>
          </cell>
          <cell r="D9">
            <v>2.4617420000000001</v>
          </cell>
          <cell r="E9">
            <v>2.4657499999999999</v>
          </cell>
          <cell r="F9">
            <v>2.3841199999999998</v>
          </cell>
          <cell r="G9">
            <v>2.280052</v>
          </cell>
          <cell r="H9">
            <v>2.2064029999999999</v>
          </cell>
          <cell r="I9">
            <v>2.1384729999999998</v>
          </cell>
          <cell r="J9">
            <v>2.1374089999999999</v>
          </cell>
          <cell r="K9">
            <v>1.268586</v>
          </cell>
          <cell r="L9">
            <v>0.77218900000000001</v>
          </cell>
          <cell r="M9">
            <v>0.46498600000000001</v>
          </cell>
          <cell r="N9">
            <v>0.27512399999999998</v>
          </cell>
          <cell r="O9">
            <v>0.16131000000000001</v>
          </cell>
          <cell r="P9">
            <v>9.1892000000000001E-2</v>
          </cell>
          <cell r="Q9">
            <v>5.339E-2</v>
          </cell>
          <cell r="R9">
            <v>3.3272000000000003E-2</v>
          </cell>
          <cell r="S9">
            <v>1.9096999999999999E-2</v>
          </cell>
          <cell r="T9">
            <v>1.3179E-2</v>
          </cell>
          <cell r="U9">
            <v>9.2739999999999993E-3</v>
          </cell>
          <cell r="V9">
            <v>3.8630000000000001E-3</v>
          </cell>
          <cell r="W9">
            <v>4.3509999999999998E-3</v>
          </cell>
          <cell r="X9">
            <v>1.714E-3</v>
          </cell>
        </row>
        <row r="10">
          <cell r="B10">
            <v>1.4813350000000001</v>
          </cell>
          <cell r="C10">
            <v>0.82194100000000003</v>
          </cell>
          <cell r="D10">
            <v>0.47788900000000001</v>
          </cell>
          <cell r="E10">
            <v>0.34526299999999999</v>
          </cell>
          <cell r="F10">
            <v>0.36233300000000002</v>
          </cell>
          <cell r="G10">
            <v>0.29252899999999998</v>
          </cell>
          <cell r="H10">
            <v>0.236347</v>
          </cell>
          <cell r="I10">
            <v>0.19038099999999999</v>
          </cell>
          <cell r="J10">
            <v>0.190249</v>
          </cell>
          <cell r="K10">
            <v>4.3915999999999997E-2</v>
          </cell>
          <cell r="L10">
            <v>7.9906000000000005E-2</v>
          </cell>
          <cell r="M10">
            <v>8.6004999999999998E-2</v>
          </cell>
          <cell r="N10">
            <v>3.6755000000000003E-2</v>
          </cell>
          <cell r="O10">
            <v>3.5257999999999998E-2</v>
          </cell>
          <cell r="P10">
            <v>3.8514E-2</v>
          </cell>
          <cell r="Q10">
            <v>4.5912000000000001E-2</v>
          </cell>
          <cell r="R10">
            <v>2.5517000000000001E-2</v>
          </cell>
          <cell r="S10">
            <v>3.0425000000000001E-2</v>
          </cell>
          <cell r="T10">
            <v>2.7487000000000001E-2</v>
          </cell>
          <cell r="U10">
            <v>4.7009000000000002E-2</v>
          </cell>
          <cell r="V10">
            <v>5.6731999999999998E-2</v>
          </cell>
          <cell r="W10">
            <v>3.8304999999999999E-2</v>
          </cell>
          <cell r="X10">
            <v>4.9086999999999999E-2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</sheetNames>
    <sheetDataSet>
      <sheetData sheetId="0">
        <row r="6">
          <cell r="B6">
            <v>17.710954000000001</v>
          </cell>
          <cell r="C6">
            <v>16.189287</v>
          </cell>
          <cell r="D6">
            <v>15.781304</v>
          </cell>
          <cell r="E6">
            <v>14.718472999999999</v>
          </cell>
          <cell r="F6">
            <v>13.107015000000001</v>
          </cell>
          <cell r="G6">
            <v>11.650709000000001</v>
          </cell>
          <cell r="H6">
            <v>10.536021</v>
          </cell>
          <cell r="I6">
            <v>9.6915040000000001</v>
          </cell>
          <cell r="J6">
            <v>9.6884370000000004</v>
          </cell>
          <cell r="K6">
            <v>2.0700180000000001</v>
          </cell>
          <cell r="L6">
            <v>1.2496830000000001</v>
          </cell>
          <cell r="M6">
            <v>0.341808</v>
          </cell>
          <cell r="N6">
            <v>0.116424</v>
          </cell>
          <cell r="O6">
            <v>2.4993000000000001E-2</v>
          </cell>
          <cell r="P6">
            <v>1.0888E-2</v>
          </cell>
          <cell r="Q6">
            <v>5.8700000000000002E-3</v>
          </cell>
          <cell r="R6">
            <v>6.1989999999999996E-3</v>
          </cell>
          <cell r="S6">
            <v>5.7889999999999999E-3</v>
          </cell>
          <cell r="T6">
            <v>5.0590000000000001E-3</v>
          </cell>
          <cell r="U6">
            <v>8.7379999999999992E-3</v>
          </cell>
          <cell r="V6">
            <v>4.7670000000000004E-3</v>
          </cell>
          <cell r="W6">
            <v>4.9789999999999999E-3</v>
          </cell>
          <cell r="X6">
            <v>3.3670000000000002E-3</v>
          </cell>
          <cell r="Y6">
            <v>3.235E-3</v>
          </cell>
          <cell r="Z6">
            <v>4.607E-3</v>
          </cell>
        </row>
        <row r="7">
          <cell r="B7">
            <v>0.431201</v>
          </cell>
          <cell r="C7">
            <v>0.24038399999999999</v>
          </cell>
          <cell r="D7">
            <v>0.26114399999999999</v>
          </cell>
          <cell r="E7">
            <v>0.32908399999999999</v>
          </cell>
          <cell r="F7">
            <v>0.35316500000000001</v>
          </cell>
          <cell r="G7">
            <v>0.35838300000000001</v>
          </cell>
          <cell r="H7">
            <v>0.35039700000000001</v>
          </cell>
          <cell r="I7">
            <v>0.33199000000000001</v>
          </cell>
          <cell r="J7">
            <v>0.33168700000000001</v>
          </cell>
          <cell r="K7">
            <v>0.10220799999999999</v>
          </cell>
          <cell r="L7">
            <v>3.0020000000000002E-2</v>
          </cell>
          <cell r="M7">
            <v>7.6540000000000002E-3</v>
          </cell>
          <cell r="N7">
            <v>4.0949999999999997E-3</v>
          </cell>
          <cell r="O7">
            <v>1.482E-3</v>
          </cell>
          <cell r="P7">
            <v>2.1159999999999998E-3</v>
          </cell>
          <cell r="Q7">
            <v>1.56E-3</v>
          </cell>
          <cell r="R7">
            <v>1.9650000000000002E-3</v>
          </cell>
          <cell r="S7">
            <v>1.32E-3</v>
          </cell>
          <cell r="T7">
            <v>1.258E-3</v>
          </cell>
          <cell r="U7">
            <v>1.0839999999999999E-3</v>
          </cell>
          <cell r="V7">
            <v>1.812E-3</v>
          </cell>
          <cell r="W7">
            <v>1.8309999999999999E-3</v>
          </cell>
          <cell r="X7">
            <v>1.0950000000000001E-3</v>
          </cell>
          <cell r="Y7">
            <v>1.952E-3</v>
          </cell>
          <cell r="Z7">
            <v>2.627E-3</v>
          </cell>
        </row>
        <row r="8">
          <cell r="B8">
            <v>0.191085</v>
          </cell>
          <cell r="C8">
            <v>0.335615</v>
          </cell>
          <cell r="D8">
            <v>0.28304699999999999</v>
          </cell>
          <cell r="E8">
            <v>0.32601000000000002</v>
          </cell>
          <cell r="F8">
            <v>0.29320099999999999</v>
          </cell>
          <cell r="G8">
            <v>0.25708599999999998</v>
          </cell>
          <cell r="H8">
            <v>0.230541</v>
          </cell>
          <cell r="I8">
            <v>0.20982000000000001</v>
          </cell>
          <cell r="J8">
            <v>0.20987900000000001</v>
          </cell>
          <cell r="K8">
            <v>5.4233999999999997E-2</v>
          </cell>
          <cell r="L8">
            <v>6.1281000000000002E-2</v>
          </cell>
          <cell r="M8">
            <v>4.4270999999999998E-2</v>
          </cell>
          <cell r="N8">
            <v>7.6809000000000002E-2</v>
          </cell>
          <cell r="O8">
            <v>5.2417999999999999E-2</v>
          </cell>
          <cell r="P8">
            <v>5.5161000000000002E-2</v>
          </cell>
          <cell r="Q8">
            <v>6.2099000000000001E-2</v>
          </cell>
          <cell r="R8">
            <v>8.9978000000000002E-2</v>
          </cell>
          <cell r="S8">
            <v>7.3537000000000005E-2</v>
          </cell>
          <cell r="T8">
            <v>6.4119999999999996E-2</v>
          </cell>
          <cell r="U8">
            <v>7.2710999999999998E-2</v>
          </cell>
          <cell r="V8">
            <v>0.105339</v>
          </cell>
          <cell r="W8">
            <v>8.5722999999999994E-2</v>
          </cell>
          <cell r="X8">
            <v>0.100837</v>
          </cell>
          <cell r="Y8">
            <v>0.102566</v>
          </cell>
          <cell r="Z8">
            <v>5.3546000000000003E-2</v>
          </cell>
        </row>
        <row r="9">
          <cell r="B9">
            <v>0.12066300000000001</v>
          </cell>
          <cell r="C9">
            <v>0.108068</v>
          </cell>
          <cell r="D9">
            <v>0.115129</v>
          </cell>
          <cell r="E9">
            <v>0.104048</v>
          </cell>
          <cell r="F9">
            <v>8.4069000000000005E-2</v>
          </cell>
          <cell r="G9">
            <v>6.5978999999999996E-2</v>
          </cell>
          <cell r="H9">
            <v>4.9964000000000001E-2</v>
          </cell>
          <cell r="I9">
            <v>4.0354000000000001E-2</v>
          </cell>
          <cell r="J9">
            <v>4.0182000000000002E-2</v>
          </cell>
          <cell r="K9">
            <v>2.2700000000000001E-2</v>
          </cell>
          <cell r="L9">
            <v>1.5313E-2</v>
          </cell>
          <cell r="M9">
            <v>1.6750999999999999E-2</v>
          </cell>
          <cell r="N9">
            <v>2.2904000000000001E-2</v>
          </cell>
          <cell r="O9">
            <v>2.2350999999999999E-2</v>
          </cell>
          <cell r="P9">
            <v>2.0395E-2</v>
          </cell>
          <cell r="Q9">
            <v>1.8117999999999999E-2</v>
          </cell>
          <cell r="R9">
            <v>1.0647E-2</v>
          </cell>
          <cell r="S9">
            <v>2.5309000000000002E-2</v>
          </cell>
          <cell r="T9">
            <v>1.3065999999999999E-2</v>
          </cell>
          <cell r="U9">
            <v>1.7496000000000001E-2</v>
          </cell>
          <cell r="V9">
            <v>1.4449999999999999E-2</v>
          </cell>
          <cell r="W9">
            <v>2.2752000000000001E-2</v>
          </cell>
          <cell r="X9">
            <v>1.0229E-2</v>
          </cell>
          <cell r="Y9">
            <v>1.2905E-2</v>
          </cell>
          <cell r="Z9">
            <v>1.5270000000000001E-2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</sheetNames>
    <sheetDataSet>
      <sheetData sheetId="0">
        <row r="6">
          <cell r="B6">
            <v>32.633260999999997</v>
          </cell>
          <cell r="C6">
            <v>37.003428999999997</v>
          </cell>
          <cell r="D6">
            <v>36.560344999999998</v>
          </cell>
          <cell r="E6">
            <v>33.343583000000002</v>
          </cell>
          <cell r="F6">
            <v>29.299894999999999</v>
          </cell>
          <cell r="G6">
            <v>25.382102</v>
          </cell>
          <cell r="H6">
            <v>21.873856</v>
          </cell>
          <cell r="I6">
            <v>18.909839000000002</v>
          </cell>
          <cell r="J6">
            <v>18.900227999999998</v>
          </cell>
          <cell r="K6">
            <v>4.550052</v>
          </cell>
          <cell r="L6">
            <v>0.99397899999999995</v>
          </cell>
          <cell r="M6">
            <v>0.33635799999999999</v>
          </cell>
          <cell r="N6">
            <v>0.122679</v>
          </cell>
          <cell r="O6">
            <v>2.8438000000000001E-2</v>
          </cell>
          <cell r="P6">
            <v>3.2857999999999998E-2</v>
          </cell>
          <cell r="Q6">
            <v>3.8552000000000003E-2</v>
          </cell>
          <cell r="R6">
            <v>3.6889999999999999E-2</v>
          </cell>
          <cell r="S6">
            <v>2.7747999999999998E-2</v>
          </cell>
          <cell r="T6">
            <v>1.8430999999999999E-2</v>
          </cell>
          <cell r="U6">
            <v>1.2761E-2</v>
          </cell>
          <cell r="V6">
            <v>8.8669999999999999E-3</v>
          </cell>
          <cell r="W6">
            <v>1.3428000000000001E-2</v>
          </cell>
          <cell r="X6">
            <v>1.0744999999999999E-2</v>
          </cell>
          <cell r="Y6">
            <v>5.1320000000000003E-3</v>
          </cell>
          <cell r="Z6">
            <v>6.6189999999999999E-3</v>
          </cell>
        </row>
        <row r="7">
          <cell r="B7">
            <v>1.8742589999999999</v>
          </cell>
          <cell r="C7">
            <v>1.193603</v>
          </cell>
          <cell r="D7">
            <v>1.2075279999999999</v>
          </cell>
          <cell r="E7">
            <v>1.1406970000000001</v>
          </cell>
          <cell r="F7">
            <v>1.07561</v>
          </cell>
          <cell r="G7">
            <v>1.0078469999999999</v>
          </cell>
          <cell r="H7">
            <v>0.93403899999999995</v>
          </cell>
          <cell r="I7">
            <v>0.86534500000000003</v>
          </cell>
          <cell r="J7">
            <v>0.86538099999999996</v>
          </cell>
          <cell r="K7">
            <v>0.15756000000000001</v>
          </cell>
          <cell r="L7">
            <v>1.8318999999999998E-2</v>
          </cell>
          <cell r="M7">
            <v>6.0260000000000001E-3</v>
          </cell>
          <cell r="N7">
            <v>3.1259999999999999E-3</v>
          </cell>
          <cell r="O7">
            <v>1.6490000000000001E-3</v>
          </cell>
          <cell r="P7">
            <v>2.0569999999999998E-3</v>
          </cell>
          <cell r="Q7">
            <v>1.142E-3</v>
          </cell>
          <cell r="R7">
            <v>1.7830000000000001E-3</v>
          </cell>
          <cell r="S7">
            <v>1.3179999999999999E-3</v>
          </cell>
          <cell r="T7">
            <v>1.7880000000000001E-3</v>
          </cell>
          <cell r="U7">
            <v>1.227E-3</v>
          </cell>
          <cell r="V7">
            <v>1.642E-3</v>
          </cell>
          <cell r="W7">
            <v>1.939E-3</v>
          </cell>
          <cell r="X7">
            <v>3.4610000000000001E-3</v>
          </cell>
          <cell r="Y7">
            <v>2.4940000000000001E-3</v>
          </cell>
          <cell r="Z7">
            <v>2.1589999999999999E-3</v>
          </cell>
        </row>
        <row r="8">
          <cell r="B8">
            <v>1.0678350000000001</v>
          </cell>
          <cell r="C8">
            <v>0.901972</v>
          </cell>
          <cell r="D8">
            <v>0.81043900000000002</v>
          </cell>
          <cell r="E8">
            <v>0.68061300000000002</v>
          </cell>
          <cell r="F8">
            <v>0.57753900000000002</v>
          </cell>
          <cell r="G8">
            <v>0.50839000000000001</v>
          </cell>
          <cell r="H8">
            <v>0.45235399999999998</v>
          </cell>
          <cell r="I8">
            <v>0.400702</v>
          </cell>
          <cell r="J8">
            <v>0.40106399999999998</v>
          </cell>
          <cell r="K8">
            <v>5.2391E-2</v>
          </cell>
          <cell r="L8">
            <v>2.9419000000000001E-2</v>
          </cell>
          <cell r="M8">
            <v>7.4060000000000003E-3</v>
          </cell>
          <cell r="N8">
            <v>1.145E-2</v>
          </cell>
          <cell r="O8">
            <v>1.2760000000000001E-2</v>
          </cell>
          <cell r="P8">
            <v>9.6329999999999992E-3</v>
          </cell>
          <cell r="Q8">
            <v>8.4720000000000004E-3</v>
          </cell>
          <cell r="R8">
            <v>1.4144E-2</v>
          </cell>
          <cell r="S8">
            <v>1.0652999999999999E-2</v>
          </cell>
          <cell r="T8">
            <v>6.9100000000000003E-3</v>
          </cell>
          <cell r="U8">
            <v>1.1885E-2</v>
          </cell>
          <cell r="V8">
            <v>1.2454E-2</v>
          </cell>
          <cell r="W8">
            <v>1.469E-2</v>
          </cell>
          <cell r="X8">
            <v>1.2810999999999999E-2</v>
          </cell>
          <cell r="Y8">
            <v>1.1759E-2</v>
          </cell>
          <cell r="Z8">
            <v>1.4716999999999999E-2</v>
          </cell>
        </row>
        <row r="9">
          <cell r="B9">
            <v>0.97412699999999997</v>
          </cell>
          <cell r="C9">
            <v>0.448488</v>
          </cell>
          <cell r="D9">
            <v>0.417848</v>
          </cell>
          <cell r="E9">
            <v>0.45890799999999998</v>
          </cell>
          <cell r="F9">
            <v>0.41847400000000001</v>
          </cell>
          <cell r="G9">
            <v>0.35065299999999999</v>
          </cell>
          <cell r="H9">
            <v>0.268984</v>
          </cell>
          <cell r="I9">
            <v>0.239511</v>
          </cell>
          <cell r="J9">
            <v>0.240122</v>
          </cell>
          <cell r="K9">
            <v>0.13445699999999999</v>
          </cell>
          <cell r="L9">
            <v>0.19393099999999999</v>
          </cell>
          <cell r="M9">
            <v>0.23502500000000001</v>
          </cell>
          <cell r="N9">
            <v>0.204959</v>
          </cell>
          <cell r="O9">
            <v>0.17532700000000001</v>
          </cell>
          <cell r="P9">
            <v>0.229791</v>
          </cell>
          <cell r="Q9">
            <v>0.32306800000000002</v>
          </cell>
          <cell r="R9">
            <v>0.37837399999999999</v>
          </cell>
          <cell r="S9">
            <v>0.124804</v>
          </cell>
          <cell r="T9">
            <v>0.2316</v>
          </cell>
          <cell r="U9">
            <v>0.20689299999999999</v>
          </cell>
          <cell r="V9">
            <v>0.357873</v>
          </cell>
          <cell r="W9">
            <v>0.34882600000000002</v>
          </cell>
          <cell r="X9">
            <v>0.204789</v>
          </cell>
          <cell r="Y9">
            <v>0.19664499999999999</v>
          </cell>
          <cell r="Z9">
            <v>0.360817</v>
          </cell>
        </row>
        <row r="10">
          <cell r="B10">
            <v>0.33688200000000001</v>
          </cell>
          <cell r="C10">
            <v>0.36459799999999998</v>
          </cell>
          <cell r="D10">
            <v>0.34562999999999999</v>
          </cell>
          <cell r="E10">
            <v>0.33362900000000001</v>
          </cell>
          <cell r="F10">
            <v>0.31606099999999998</v>
          </cell>
          <cell r="G10">
            <v>0.30229600000000001</v>
          </cell>
          <cell r="H10">
            <v>0.29463699999999998</v>
          </cell>
          <cell r="I10">
            <v>0.28647800000000001</v>
          </cell>
          <cell r="J10">
            <v>0.28708499999999998</v>
          </cell>
          <cell r="K10">
            <v>0.117106</v>
          </cell>
          <cell r="L10">
            <v>5.6509999999999998E-3</v>
          </cell>
          <cell r="M10">
            <v>3.5660000000000002E-3</v>
          </cell>
          <cell r="N10">
            <v>7.3899999999999997E-4</v>
          </cell>
          <cell r="O10">
            <v>1.0970000000000001E-3</v>
          </cell>
          <cell r="P10">
            <v>7.0299999999999996E-4</v>
          </cell>
          <cell r="Q10">
            <v>7.5100000000000004E-4</v>
          </cell>
          <cell r="R10">
            <v>9.1100000000000003E-4</v>
          </cell>
          <cell r="S10">
            <v>1.1609999999999999E-3</v>
          </cell>
          <cell r="T10">
            <v>8.1800000000000004E-4</v>
          </cell>
          <cell r="U10">
            <v>1.047E-3</v>
          </cell>
          <cell r="V10">
            <v>4.9200000000000003E-4</v>
          </cell>
          <cell r="W10">
            <v>8.0900000000000004E-4</v>
          </cell>
          <cell r="X10">
            <v>6.7599999999999995E-4</v>
          </cell>
          <cell r="Y10">
            <v>1.183E-3</v>
          </cell>
          <cell r="Z10">
            <v>1.1950000000000001E-3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</sheetNames>
    <sheetDataSet>
      <sheetData sheetId="0">
        <row r="6">
          <cell r="B6">
            <v>8.2736160000000005</v>
          </cell>
          <cell r="C6">
            <v>8.2191679999999998</v>
          </cell>
          <cell r="D6">
            <v>6.2748939999999997</v>
          </cell>
          <cell r="E6">
            <v>5.1740240000000002</v>
          </cell>
          <cell r="F6">
            <v>4.6854370000000003</v>
          </cell>
          <cell r="G6">
            <v>4.4175420000000001</v>
          </cell>
          <cell r="H6">
            <v>4.2637020000000003</v>
          </cell>
          <cell r="I6">
            <v>4.1194949999999997</v>
          </cell>
          <cell r="J6">
            <v>4.1187569999999996</v>
          </cell>
          <cell r="K6">
            <v>2.2884440000000001</v>
          </cell>
          <cell r="L6">
            <v>1.402882</v>
          </cell>
          <cell r="M6">
            <v>0.73879499999999998</v>
          </cell>
          <cell r="N6">
            <v>0.33034799999999997</v>
          </cell>
          <cell r="O6">
            <v>9.0831999999999996E-2</v>
          </cell>
          <cell r="P6">
            <v>3.8307000000000001E-2</v>
          </cell>
          <cell r="Q6">
            <v>2.2683999999999999E-2</v>
          </cell>
          <cell r="R6">
            <v>4.463E-3</v>
          </cell>
          <cell r="S6">
            <v>2.8059999999999999E-3</v>
          </cell>
          <cell r="T6">
            <v>3.826E-3</v>
          </cell>
          <cell r="U6">
            <v>3.0200000000000001E-3</v>
          </cell>
          <cell r="V6">
            <v>2.4629999999999999E-3</v>
          </cell>
          <cell r="W6">
            <v>2.9169999999999999E-3</v>
          </cell>
          <cell r="X6">
            <v>2.2989999999999998E-3</v>
          </cell>
          <cell r="Y6">
            <v>1.6750000000000001E-3</v>
          </cell>
          <cell r="Z6">
            <v>1.9840000000000001E-3</v>
          </cell>
          <cell r="AA6">
            <v>1.8519999999999999E-3</v>
          </cell>
          <cell r="AB6">
            <v>1.3359999999999999E-3</v>
          </cell>
          <cell r="AC6">
            <v>2.1489999999999999E-3</v>
          </cell>
        </row>
        <row r="7">
          <cell r="B7">
            <v>2.4390369999999999</v>
          </cell>
          <cell r="C7">
            <v>2.0248110000000001</v>
          </cell>
          <cell r="D7">
            <v>1.6582250000000001</v>
          </cell>
          <cell r="E7">
            <v>1.4644729999999999</v>
          </cell>
          <cell r="F7">
            <v>1.3452919999999999</v>
          </cell>
          <cell r="G7">
            <v>1.2499709999999999</v>
          </cell>
          <cell r="H7">
            <v>1.178671</v>
          </cell>
          <cell r="I7">
            <v>1.1202380000000001</v>
          </cell>
          <cell r="J7">
            <v>1.1200399999999999</v>
          </cell>
          <cell r="K7">
            <v>0.43887100000000001</v>
          </cell>
          <cell r="L7">
            <v>0.148592</v>
          </cell>
          <cell r="M7">
            <v>6.2737000000000001E-2</v>
          </cell>
          <cell r="N7">
            <v>2.0979999999999999E-2</v>
          </cell>
          <cell r="O7">
            <v>1.2903E-2</v>
          </cell>
          <cell r="P7">
            <v>5.6230000000000004E-3</v>
          </cell>
          <cell r="Q7">
            <v>2.3770000000000002E-3</v>
          </cell>
          <cell r="R7">
            <v>1.4920000000000001E-3</v>
          </cell>
          <cell r="S7">
            <v>1.462E-3</v>
          </cell>
          <cell r="T7">
            <v>1.279E-3</v>
          </cell>
          <cell r="U7">
            <v>9.6900000000000003E-4</v>
          </cell>
          <cell r="V7">
            <v>6.9399999999999996E-4</v>
          </cell>
          <cell r="W7">
            <v>7.4600000000000003E-4</v>
          </cell>
          <cell r="X7">
            <v>1.207E-3</v>
          </cell>
          <cell r="Y7">
            <v>8.4599999999999996E-4</v>
          </cell>
          <cell r="Z7">
            <v>1.16E-3</v>
          </cell>
          <cell r="AA7">
            <v>8.5700000000000001E-4</v>
          </cell>
          <cell r="AB7">
            <v>1.042E-3</v>
          </cell>
          <cell r="AC7">
            <v>9.5399999999999999E-4</v>
          </cell>
        </row>
        <row r="8">
          <cell r="B8">
            <v>1.409341</v>
          </cell>
          <cell r="C8">
            <v>0.71901000000000004</v>
          </cell>
          <cell r="D8">
            <v>0.79505700000000001</v>
          </cell>
          <cell r="E8">
            <v>0.77169699999999997</v>
          </cell>
          <cell r="F8">
            <v>0.779505</v>
          </cell>
          <cell r="G8">
            <v>0.78509200000000001</v>
          </cell>
          <cell r="H8">
            <v>0.78357600000000005</v>
          </cell>
          <cell r="I8">
            <v>0.76831199999999999</v>
          </cell>
          <cell r="J8">
            <v>0.76827599999999996</v>
          </cell>
          <cell r="K8">
            <v>0.31906099999999998</v>
          </cell>
          <cell r="L8">
            <v>0.113869</v>
          </cell>
          <cell r="M8">
            <v>3.6743999999999999E-2</v>
          </cell>
          <cell r="N8">
            <v>1.0220999999999999E-2</v>
          </cell>
          <cell r="O8">
            <v>3.0539999999999999E-3</v>
          </cell>
          <cell r="P8">
            <v>1.4859999999999999E-3</v>
          </cell>
          <cell r="Q8">
            <v>1.096E-3</v>
          </cell>
          <cell r="R8">
            <v>1.4120000000000001E-3</v>
          </cell>
          <cell r="S8">
            <v>1.4239999999999999E-3</v>
          </cell>
          <cell r="T8">
            <v>1.2359999999999999E-3</v>
          </cell>
          <cell r="U8">
            <v>2.4229999999999998E-3</v>
          </cell>
          <cell r="V8">
            <v>1.7719999999999999E-3</v>
          </cell>
          <cell r="W8">
            <v>1.091E-3</v>
          </cell>
          <cell r="X8">
            <v>1.467E-3</v>
          </cell>
          <cell r="Y8">
            <v>1.1379999999999999E-3</v>
          </cell>
          <cell r="Z8">
            <v>1.14E-3</v>
          </cell>
          <cell r="AA8">
            <v>1.8649999999999999E-3</v>
          </cell>
          <cell r="AB8">
            <v>1.3699999999999999E-3</v>
          </cell>
          <cell r="AC8">
            <v>1.176E-3</v>
          </cell>
        </row>
        <row r="9">
          <cell r="B9">
            <v>1.0467519999999999</v>
          </cell>
          <cell r="C9">
            <v>0.720719</v>
          </cell>
          <cell r="D9">
            <v>0.48996800000000001</v>
          </cell>
          <cell r="E9">
            <v>0.40735100000000002</v>
          </cell>
          <cell r="F9">
            <v>0.48072700000000002</v>
          </cell>
          <cell r="G9">
            <v>0.50712000000000002</v>
          </cell>
          <cell r="H9">
            <v>0.48571900000000001</v>
          </cell>
          <cell r="I9">
            <v>0.45619999999999999</v>
          </cell>
          <cell r="J9">
            <v>0.45600499999999999</v>
          </cell>
          <cell r="K9">
            <v>0.24498600000000001</v>
          </cell>
          <cell r="L9">
            <v>0.22117600000000001</v>
          </cell>
          <cell r="M9">
            <v>0.25262800000000002</v>
          </cell>
          <cell r="N9">
            <v>0.25849100000000003</v>
          </cell>
          <cell r="O9">
            <v>0.26162999999999997</v>
          </cell>
          <cell r="P9">
            <v>0.18518000000000001</v>
          </cell>
          <cell r="Q9">
            <v>0.161661</v>
          </cell>
          <cell r="R9">
            <v>0.146095</v>
          </cell>
          <cell r="S9">
            <v>0.17876</v>
          </cell>
          <cell r="T9">
            <v>0.139568</v>
          </cell>
          <cell r="U9">
            <v>9.9139000000000005E-2</v>
          </cell>
          <cell r="V9">
            <v>0.151086</v>
          </cell>
          <cell r="W9">
            <v>0.121546</v>
          </cell>
          <cell r="X9">
            <v>0.13175700000000001</v>
          </cell>
          <cell r="Y9">
            <v>6.9821999999999995E-2</v>
          </cell>
          <cell r="Z9">
            <v>7.2571999999999998E-2</v>
          </cell>
          <cell r="AA9">
            <v>0.13819699999999999</v>
          </cell>
          <cell r="AB9">
            <v>8.7305999999999995E-2</v>
          </cell>
          <cell r="AC9">
            <v>5.3799E-2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</sheetNames>
    <sheetDataSet>
      <sheetData sheetId="0">
        <row r="6">
          <cell r="B6">
            <v>25.356959</v>
          </cell>
          <cell r="C6">
            <v>23.651229000000001</v>
          </cell>
          <cell r="D6">
            <v>21.840160999999998</v>
          </cell>
          <cell r="E6">
            <v>19.560162999999999</v>
          </cell>
          <cell r="F6">
            <v>17.200892</v>
          </cell>
          <cell r="G6">
            <v>15.208945</v>
          </cell>
          <cell r="H6">
            <v>13.393053999999999</v>
          </cell>
          <cell r="I6">
            <v>11.596928999999999</v>
          </cell>
          <cell r="J6">
            <v>11.590484</v>
          </cell>
          <cell r="K6">
            <v>2.442949</v>
          </cell>
          <cell r="L6">
            <v>0.71637399999999996</v>
          </cell>
          <cell r="M6">
            <v>0.115226</v>
          </cell>
          <cell r="N6">
            <v>3.8108000000000003E-2</v>
          </cell>
          <cell r="O6">
            <v>2.5430000000000001E-2</v>
          </cell>
          <cell r="P6">
            <v>8.548E-3</v>
          </cell>
          <cell r="Q6">
            <v>3.6080000000000001E-3</v>
          </cell>
          <cell r="R6">
            <v>4.3059999999999999E-3</v>
          </cell>
          <cell r="S6">
            <v>1.6379999999999999E-3</v>
          </cell>
          <cell r="T6">
            <v>1.268E-3</v>
          </cell>
          <cell r="U6">
            <v>2.2169999999999998E-3</v>
          </cell>
          <cell r="V6">
            <v>2.14E-3</v>
          </cell>
          <cell r="W6">
            <v>2.6900000000000001E-3</v>
          </cell>
          <cell r="X6">
            <v>1.921E-3</v>
          </cell>
          <cell r="Y6">
            <v>2.5600000000000002E-3</v>
          </cell>
          <cell r="Z6">
            <v>1.0430000000000001E-3</v>
          </cell>
          <cell r="AA6">
            <v>2.9870000000000001E-3</v>
          </cell>
        </row>
        <row r="7">
          <cell r="B7">
            <v>2.7413189999999998</v>
          </cell>
          <cell r="C7">
            <v>2.539736</v>
          </cell>
          <cell r="D7">
            <v>2.3893650000000002</v>
          </cell>
          <cell r="E7">
            <v>2.2530869999999998</v>
          </cell>
          <cell r="F7">
            <v>2.0942319999999999</v>
          </cell>
          <cell r="G7">
            <v>1.936026</v>
          </cell>
          <cell r="H7">
            <v>1.774505</v>
          </cell>
          <cell r="I7">
            <v>1.613526</v>
          </cell>
          <cell r="J7">
            <v>1.6127339999999999</v>
          </cell>
          <cell r="K7">
            <v>0.37450899999999998</v>
          </cell>
          <cell r="L7">
            <v>0.12214</v>
          </cell>
          <cell r="M7">
            <v>4.4162E-2</v>
          </cell>
          <cell r="N7">
            <v>1.4911000000000001E-2</v>
          </cell>
          <cell r="O7">
            <v>3.8349999999999999E-3</v>
          </cell>
          <cell r="P7">
            <v>1.588E-3</v>
          </cell>
          <cell r="Q7">
            <v>1.3029999999999999E-3</v>
          </cell>
          <cell r="R7">
            <v>1.554E-3</v>
          </cell>
          <cell r="S7">
            <v>1.0020000000000001E-3</v>
          </cell>
          <cell r="T7">
            <v>1.3309999999999999E-3</v>
          </cell>
          <cell r="U7">
            <v>1.923E-3</v>
          </cell>
          <cell r="V7">
            <v>8.4699999999999999E-4</v>
          </cell>
          <cell r="W7">
            <v>1.6800000000000001E-3</v>
          </cell>
          <cell r="X7">
            <v>1.0250000000000001E-3</v>
          </cell>
          <cell r="Y7">
            <v>1.0120000000000001E-3</v>
          </cell>
          <cell r="Z7">
            <v>5.7700000000000004E-4</v>
          </cell>
          <cell r="AA7">
            <v>1.3519999999999999E-3</v>
          </cell>
        </row>
        <row r="8">
          <cell r="B8">
            <v>1.217095</v>
          </cell>
          <cell r="C8">
            <v>1.112279</v>
          </cell>
          <cell r="D8">
            <v>0.99243499999999996</v>
          </cell>
          <cell r="E8">
            <v>0.90211699999999995</v>
          </cell>
          <cell r="F8">
            <v>0.820828</v>
          </cell>
          <cell r="G8">
            <v>0.73558000000000001</v>
          </cell>
          <cell r="H8">
            <v>0.66919899999999999</v>
          </cell>
          <cell r="I8">
            <v>0.61945700000000004</v>
          </cell>
          <cell r="J8">
            <v>0.61949500000000002</v>
          </cell>
          <cell r="K8">
            <v>0.30225000000000002</v>
          </cell>
          <cell r="L8">
            <v>9.1327000000000005E-2</v>
          </cell>
          <cell r="M8">
            <v>2.0455000000000001E-2</v>
          </cell>
          <cell r="N8">
            <v>5.5250000000000004E-3</v>
          </cell>
          <cell r="O8">
            <v>2.16E-3</v>
          </cell>
          <cell r="P8">
            <v>1.5319999999999999E-3</v>
          </cell>
          <cell r="Q8">
            <v>7.7499999999999997E-4</v>
          </cell>
          <cell r="R8">
            <v>1.147E-3</v>
          </cell>
          <cell r="S8">
            <v>9.5100000000000002E-4</v>
          </cell>
          <cell r="T8">
            <v>1.072E-3</v>
          </cell>
          <cell r="U8">
            <v>6.0499999999999996E-4</v>
          </cell>
          <cell r="V8">
            <v>1.2099999999999999E-3</v>
          </cell>
          <cell r="W8">
            <v>1.1590000000000001E-3</v>
          </cell>
          <cell r="X8">
            <v>6.3400000000000001E-4</v>
          </cell>
          <cell r="Y8">
            <v>1.031E-3</v>
          </cell>
          <cell r="Z8">
            <v>9.6299999999999999E-4</v>
          </cell>
          <cell r="AA8">
            <v>9.4600000000000001E-4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</sheetNames>
    <sheetDataSet>
      <sheetData sheetId="0">
        <row r="2">
          <cell r="B2">
            <v>21.468181999999999</v>
          </cell>
          <cell r="C2">
            <v>19.82921</v>
          </cell>
          <cell r="D2">
            <v>18.831351999999999</v>
          </cell>
          <cell r="E2">
            <v>18.330302</v>
          </cell>
          <cell r="F2">
            <v>17.610424999999999</v>
          </cell>
          <cell r="G2">
            <v>16.67868</v>
          </cell>
          <cell r="H2">
            <v>15.754476</v>
          </cell>
          <cell r="I2">
            <v>14.985303</v>
          </cell>
          <cell r="J2">
            <v>14.982581</v>
          </cell>
          <cell r="K2">
            <v>6.5775589999999999</v>
          </cell>
          <cell r="L2">
            <v>1.630954</v>
          </cell>
          <cell r="M2">
            <v>0.46268999999999999</v>
          </cell>
          <cell r="N2">
            <v>0.163387</v>
          </cell>
          <cell r="O2">
            <v>4.7022000000000001E-2</v>
          </cell>
          <cell r="P2">
            <v>1.3804E-2</v>
          </cell>
          <cell r="Q2">
            <v>3.055E-3</v>
          </cell>
          <cell r="R2">
            <v>2.0400000000000001E-3</v>
          </cell>
          <cell r="S2">
            <v>2.7620000000000001E-3</v>
          </cell>
          <cell r="T2">
            <v>1.622E-3</v>
          </cell>
          <cell r="U2">
            <v>1.619E-3</v>
          </cell>
          <cell r="V2">
            <v>1.488E-3</v>
          </cell>
          <cell r="W2">
            <v>1.802E-3</v>
          </cell>
          <cell r="X2">
            <v>1.2880000000000001E-3</v>
          </cell>
          <cell r="Y2">
            <v>1.3140000000000001E-3</v>
          </cell>
        </row>
        <row r="3">
          <cell r="B3">
            <v>1.5981799999999999</v>
          </cell>
          <cell r="C3">
            <v>1.5284789999999999</v>
          </cell>
          <cell r="D3">
            <v>1.466674</v>
          </cell>
          <cell r="E3">
            <v>1.3905890000000001</v>
          </cell>
          <cell r="F3">
            <v>1.20343</v>
          </cell>
          <cell r="G3">
            <v>0.99071100000000001</v>
          </cell>
          <cell r="H3">
            <v>0.83502600000000005</v>
          </cell>
          <cell r="I3">
            <v>0.70108000000000004</v>
          </cell>
          <cell r="J3">
            <v>0.70101000000000002</v>
          </cell>
          <cell r="K3">
            <v>0.20938699999999999</v>
          </cell>
          <cell r="L3">
            <v>2.9909000000000002E-2</v>
          </cell>
          <cell r="M3">
            <v>1.2795000000000001E-2</v>
          </cell>
          <cell r="N3">
            <v>1.0264000000000001E-2</v>
          </cell>
          <cell r="O3">
            <v>8.7200000000000003E-3</v>
          </cell>
          <cell r="P3">
            <v>1.3125E-2</v>
          </cell>
          <cell r="Q3">
            <v>1.3377999999999999E-2</v>
          </cell>
          <cell r="R3">
            <v>8.9899999999999997E-3</v>
          </cell>
          <cell r="S3">
            <v>8.9230000000000004E-3</v>
          </cell>
          <cell r="T3">
            <v>4.6449999999999998E-3</v>
          </cell>
          <cell r="U3">
            <v>8.4169999999999991E-3</v>
          </cell>
          <cell r="V3">
            <v>7.2969999999999997E-3</v>
          </cell>
          <cell r="W3">
            <v>1.0588999999999999E-2</v>
          </cell>
          <cell r="X3">
            <v>7.1859999999999997E-3</v>
          </cell>
          <cell r="Y3">
            <v>1.2566000000000001E-2</v>
          </cell>
        </row>
        <row r="4">
          <cell r="B4">
            <v>1.167308</v>
          </cell>
          <cell r="C4">
            <v>0.82102200000000003</v>
          </cell>
          <cell r="D4">
            <v>0.68544099999999997</v>
          </cell>
          <cell r="E4">
            <v>0.69033299999999997</v>
          </cell>
          <cell r="F4">
            <v>0.67247900000000005</v>
          </cell>
          <cell r="G4">
            <v>0.58012399999999997</v>
          </cell>
          <cell r="H4">
            <v>0.46405999999999997</v>
          </cell>
          <cell r="I4">
            <v>0.38868599999999998</v>
          </cell>
          <cell r="J4">
            <v>0.38762799999999997</v>
          </cell>
          <cell r="K4">
            <v>0.28726299999999999</v>
          </cell>
          <cell r="L4">
            <v>0.24038999999999999</v>
          </cell>
          <cell r="M4">
            <v>0.15767900000000001</v>
          </cell>
          <cell r="N4">
            <v>9.2942999999999998E-2</v>
          </cell>
          <cell r="O4">
            <v>0.12543599999999999</v>
          </cell>
          <cell r="P4">
            <v>0.13584499999999999</v>
          </cell>
          <cell r="Q4">
            <v>0.123446</v>
          </cell>
          <cell r="R4">
            <v>6.3882999999999995E-2</v>
          </cell>
          <cell r="S4">
            <v>6.0673999999999999E-2</v>
          </cell>
          <cell r="T4">
            <v>9.2078999999999994E-2</v>
          </cell>
          <cell r="U4">
            <v>8.3502999999999994E-2</v>
          </cell>
          <cell r="V4">
            <v>8.8803000000000007E-2</v>
          </cell>
          <cell r="W4">
            <v>8.1201999999999996E-2</v>
          </cell>
          <cell r="X4">
            <v>4.9145000000000001E-2</v>
          </cell>
          <cell r="Y4">
            <v>0.109928</v>
          </cell>
        </row>
        <row r="5">
          <cell r="B5">
            <v>1.16353</v>
          </cell>
          <cell r="C5">
            <v>1.139143</v>
          </cell>
          <cell r="D5">
            <v>1.1248149999999999</v>
          </cell>
          <cell r="E5">
            <v>1.054521</v>
          </cell>
          <cell r="F5">
            <v>0.98084700000000002</v>
          </cell>
          <cell r="G5">
            <v>0.91544700000000001</v>
          </cell>
          <cell r="H5">
            <v>0.85750400000000004</v>
          </cell>
          <cell r="I5">
            <v>0.79282699999999995</v>
          </cell>
          <cell r="J5">
            <v>0.79178999999999999</v>
          </cell>
          <cell r="K5">
            <v>0.26620899999999997</v>
          </cell>
          <cell r="L5">
            <v>5.8618999999999997E-2</v>
          </cell>
          <cell r="M5">
            <v>8.4460000000000004E-3</v>
          </cell>
          <cell r="N5">
            <v>2.3540000000000002E-3</v>
          </cell>
          <cell r="O5">
            <v>1.0219999999999999E-3</v>
          </cell>
          <cell r="P5">
            <v>9.3999999999999997E-4</v>
          </cell>
          <cell r="Q5">
            <v>1.464E-3</v>
          </cell>
          <cell r="R5">
            <v>8.5099999999999998E-4</v>
          </cell>
          <cell r="S5">
            <v>8.2700000000000004E-4</v>
          </cell>
          <cell r="T5">
            <v>6.96E-4</v>
          </cell>
          <cell r="U5">
            <v>6.5099999999999999E-4</v>
          </cell>
          <cell r="V5">
            <v>9.8700000000000003E-4</v>
          </cell>
          <cell r="W5">
            <v>1.026E-3</v>
          </cell>
          <cell r="X5">
            <v>8.12E-4</v>
          </cell>
          <cell r="Y5">
            <v>8.0000000000000004E-4</v>
          </cell>
        </row>
        <row r="6">
          <cell r="B6">
            <v>0.62223399999999995</v>
          </cell>
          <cell r="C6">
            <v>0.65640399999999999</v>
          </cell>
          <cell r="D6">
            <v>0.72112399999999999</v>
          </cell>
          <cell r="E6">
            <v>0.69725099999999995</v>
          </cell>
          <cell r="F6">
            <v>0.66191999999999995</v>
          </cell>
          <cell r="G6">
            <v>0.59994099999999995</v>
          </cell>
          <cell r="H6">
            <v>0.53315299999999999</v>
          </cell>
          <cell r="I6">
            <v>0.47409400000000002</v>
          </cell>
          <cell r="J6">
            <v>0.474493</v>
          </cell>
          <cell r="K6">
            <v>0.10838100000000001</v>
          </cell>
          <cell r="L6">
            <v>1.3344999999999999E-2</v>
          </cell>
          <cell r="M6">
            <v>4.1200000000000004E-3</v>
          </cell>
          <cell r="N6">
            <v>1.3979999999999999E-3</v>
          </cell>
          <cell r="O6">
            <v>8.1300000000000003E-4</v>
          </cell>
          <cell r="P6">
            <v>9.3999999999999997E-4</v>
          </cell>
          <cell r="Q6">
            <v>1.3370000000000001E-3</v>
          </cell>
          <cell r="R6">
            <v>1.387E-3</v>
          </cell>
          <cell r="S6">
            <v>1.067E-3</v>
          </cell>
          <cell r="T6">
            <v>8.5400000000000005E-4</v>
          </cell>
          <cell r="U6">
            <v>1.2869999999999999E-3</v>
          </cell>
          <cell r="V6">
            <v>6.6200000000000005E-4</v>
          </cell>
          <cell r="W6">
            <v>1.178E-3</v>
          </cell>
          <cell r="X6">
            <v>1.297E-3</v>
          </cell>
          <cell r="Y6">
            <v>6.3199999999999997E-4</v>
          </cell>
        </row>
        <row r="7">
          <cell r="B7">
            <v>0.38251000000000002</v>
          </cell>
          <cell r="C7">
            <v>0.26599499999999998</v>
          </cell>
          <cell r="D7">
            <v>0.26094400000000001</v>
          </cell>
          <cell r="E7">
            <v>0.250832</v>
          </cell>
          <cell r="F7">
            <v>0.246698</v>
          </cell>
          <cell r="G7">
            <v>0.22855500000000001</v>
          </cell>
          <cell r="H7">
            <v>0.217028</v>
          </cell>
          <cell r="I7">
            <v>0.204789</v>
          </cell>
          <cell r="J7">
            <v>0.20486699999999999</v>
          </cell>
          <cell r="K7">
            <v>6.2799999999999995E-2</v>
          </cell>
          <cell r="L7">
            <v>2.7976999999999998E-2</v>
          </cell>
          <cell r="M7">
            <v>1.0914999999999999E-2</v>
          </cell>
          <cell r="N7">
            <v>4.4200000000000003E-3</v>
          </cell>
          <cell r="O7">
            <v>1.8270000000000001E-3</v>
          </cell>
          <cell r="P7">
            <v>8.3500000000000002E-4</v>
          </cell>
          <cell r="Q7">
            <v>8.6399999999999997E-4</v>
          </cell>
          <cell r="R7">
            <v>1.2080000000000001E-3</v>
          </cell>
          <cell r="S7">
            <v>9.2699999999999998E-4</v>
          </cell>
          <cell r="T7">
            <v>9.4200000000000002E-4</v>
          </cell>
          <cell r="U7">
            <v>1.06E-3</v>
          </cell>
          <cell r="V7">
            <v>6.7100000000000005E-4</v>
          </cell>
          <cell r="W7">
            <v>6.7500000000000004E-4</v>
          </cell>
          <cell r="X7">
            <v>8.4500000000000005E-4</v>
          </cell>
          <cell r="Y7">
            <v>7.9500000000000003E-4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</sheetNames>
    <sheetDataSet>
      <sheetData sheetId="0">
        <row r="3">
          <cell r="B3">
            <v>31.466332000000001</v>
          </cell>
          <cell r="C3">
            <v>33.999344999999998</v>
          </cell>
          <cell r="D3">
            <v>33.018452000000003</v>
          </cell>
          <cell r="E3">
            <v>31.408087999999999</v>
          </cell>
          <cell r="F3">
            <v>29.470965</v>
          </cell>
          <cell r="G3">
            <v>27.559138000000001</v>
          </cell>
          <cell r="H3">
            <v>25.537873999999999</v>
          </cell>
          <cell r="I3">
            <v>23.457629000000001</v>
          </cell>
          <cell r="J3">
            <v>23.450604999999999</v>
          </cell>
          <cell r="K3">
            <v>3.1745480000000001</v>
          </cell>
          <cell r="L3">
            <v>0.44640000000000002</v>
          </cell>
          <cell r="M3">
            <v>0.13136600000000001</v>
          </cell>
          <cell r="N3">
            <v>2.7227999999999999E-2</v>
          </cell>
          <cell r="O3">
            <v>1.1398999999999999E-2</v>
          </cell>
          <cell r="P3">
            <v>2.8010000000000001E-3</v>
          </cell>
          <cell r="Q3">
            <v>2.1440000000000001E-3</v>
          </cell>
          <cell r="R3">
            <v>1.2830000000000001E-3</v>
          </cell>
          <cell r="S3">
            <v>1.7049999999999999E-3</v>
          </cell>
          <cell r="T3">
            <v>9.9200000000000004E-4</v>
          </cell>
          <cell r="U3">
            <v>1.284E-3</v>
          </cell>
        </row>
        <row r="4">
          <cell r="B4">
            <v>1.335135</v>
          </cell>
          <cell r="C4">
            <v>1.3451420000000001</v>
          </cell>
          <cell r="D4">
            <v>1.078176</v>
          </cell>
          <cell r="E4">
            <v>0.94916500000000004</v>
          </cell>
          <cell r="F4">
            <v>0.78325999999999996</v>
          </cell>
          <cell r="G4">
            <v>0.62804800000000005</v>
          </cell>
          <cell r="H4">
            <v>0.51082899999999998</v>
          </cell>
          <cell r="I4">
            <v>0.42249199999999998</v>
          </cell>
          <cell r="J4">
            <v>0.42141000000000001</v>
          </cell>
          <cell r="K4">
            <v>5.0250000000000003E-2</v>
          </cell>
          <cell r="L4">
            <v>1.03E-2</v>
          </cell>
          <cell r="M4">
            <v>6.0280000000000004E-3</v>
          </cell>
          <cell r="N4">
            <v>5.437E-3</v>
          </cell>
          <cell r="O4">
            <v>2.5929999999999998E-3</v>
          </cell>
          <cell r="P4">
            <v>3.8210000000000002E-3</v>
          </cell>
          <cell r="Q4">
            <v>3.552E-3</v>
          </cell>
          <cell r="R4">
            <v>4.1000000000000003E-3</v>
          </cell>
          <cell r="S4">
            <v>5.4000000000000003E-3</v>
          </cell>
          <cell r="T4">
            <v>4.7800000000000004E-3</v>
          </cell>
          <cell r="U4">
            <v>1.722E-3</v>
          </cell>
        </row>
        <row r="5">
          <cell r="B5">
            <v>0.83446100000000001</v>
          </cell>
          <cell r="C5">
            <v>0.87835799999999997</v>
          </cell>
          <cell r="D5">
            <v>0.95080500000000001</v>
          </cell>
          <cell r="E5">
            <v>0.96855800000000003</v>
          </cell>
          <cell r="F5">
            <v>0.947936</v>
          </cell>
          <cell r="G5">
            <v>0.92042900000000005</v>
          </cell>
          <cell r="H5">
            <v>0.88984200000000002</v>
          </cell>
          <cell r="I5">
            <v>0.85943800000000004</v>
          </cell>
          <cell r="J5">
            <v>0.86054299999999995</v>
          </cell>
          <cell r="K5">
            <v>0.39156299999999999</v>
          </cell>
          <cell r="L5">
            <v>0.157496</v>
          </cell>
          <cell r="M5">
            <v>6.0693999999999998E-2</v>
          </cell>
          <cell r="N5">
            <v>2.3838000000000002E-2</v>
          </cell>
          <cell r="O5">
            <v>9.3710000000000009E-3</v>
          </cell>
          <cell r="P5">
            <v>4.0289999999999996E-3</v>
          </cell>
          <cell r="Q5">
            <v>1.3029999999999999E-3</v>
          </cell>
          <cell r="R5">
            <v>6.96E-4</v>
          </cell>
          <cell r="S5">
            <v>9.7799999999999992E-4</v>
          </cell>
          <cell r="T5">
            <v>1.1479999999999999E-3</v>
          </cell>
          <cell r="U5">
            <v>6.3900000000000003E-4</v>
          </cell>
        </row>
        <row r="6">
          <cell r="B6">
            <v>0.61728899999999998</v>
          </cell>
          <cell r="C6">
            <v>0.56772999999999996</v>
          </cell>
          <cell r="D6">
            <v>0.47577999999999998</v>
          </cell>
          <cell r="E6">
            <v>0.47700700000000001</v>
          </cell>
          <cell r="F6">
            <v>0.46412199999999998</v>
          </cell>
          <cell r="G6">
            <v>0.42550500000000002</v>
          </cell>
          <cell r="H6">
            <v>0.38950600000000002</v>
          </cell>
          <cell r="I6">
            <v>0.35740300000000003</v>
          </cell>
          <cell r="J6">
            <v>0.35661999999999999</v>
          </cell>
          <cell r="K6">
            <v>0.10535899999999999</v>
          </cell>
          <cell r="L6">
            <v>4.5615000000000003E-2</v>
          </cell>
          <cell r="M6">
            <v>1.5879999999999998E-2</v>
          </cell>
          <cell r="N6">
            <v>6.7409999999999996E-3</v>
          </cell>
          <cell r="O6">
            <v>2.6919999999999999E-3</v>
          </cell>
          <cell r="P6">
            <v>1.2409999999999999E-3</v>
          </cell>
          <cell r="Q6">
            <v>8.5599999999999999E-4</v>
          </cell>
          <cell r="R6">
            <v>5.0500000000000002E-4</v>
          </cell>
          <cell r="S6">
            <v>8.5899999999999995E-4</v>
          </cell>
          <cell r="T6">
            <v>6.1300000000000005E-4</v>
          </cell>
          <cell r="U6">
            <v>6.6600000000000003E-4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</sheetNames>
    <sheetDataSet>
      <sheetData sheetId="0">
        <row r="2">
          <cell r="B2">
            <v>14.854096</v>
          </cell>
          <cell r="C2">
            <v>24.333870999999998</v>
          </cell>
          <cell r="D2">
            <v>26.981202</v>
          </cell>
          <cell r="E2">
            <v>23.846688</v>
          </cell>
          <cell r="F2">
            <v>20.539082000000001</v>
          </cell>
          <cell r="G2">
            <v>17.519649999999999</v>
          </cell>
          <cell r="H2">
            <v>14.631176999999999</v>
          </cell>
          <cell r="I2">
            <v>12.050034</v>
          </cell>
          <cell r="J2">
            <v>12.041054000000001</v>
          </cell>
          <cell r="K2">
            <v>1.03148</v>
          </cell>
          <cell r="L2">
            <v>0.31128800000000001</v>
          </cell>
          <cell r="M2">
            <v>0.114468</v>
          </cell>
          <cell r="N2">
            <v>2.1395000000000001E-2</v>
          </cell>
          <cell r="O2">
            <v>2.5929999999999998E-3</v>
          </cell>
          <cell r="P2">
            <v>3.3110000000000001E-3</v>
          </cell>
          <cell r="Q2">
            <v>3.104E-3</v>
          </cell>
        </row>
        <row r="3">
          <cell r="B3">
            <v>2.2808649999999999</v>
          </cell>
          <cell r="C3">
            <v>2.7349579999999998</v>
          </cell>
          <cell r="D3">
            <v>1.9637279999999999</v>
          </cell>
          <cell r="E3">
            <v>1.3577859999999999</v>
          </cell>
          <cell r="F3">
            <v>0.978738</v>
          </cell>
          <cell r="G3">
            <v>0.89900400000000003</v>
          </cell>
          <cell r="H3">
            <v>0.93006200000000006</v>
          </cell>
          <cell r="I3">
            <v>0.885791</v>
          </cell>
          <cell r="J3">
            <v>0.88586100000000001</v>
          </cell>
          <cell r="K3">
            <v>0.70066099999999998</v>
          </cell>
          <cell r="L3">
            <v>0.47388799999999998</v>
          </cell>
          <cell r="M3">
            <v>0.57687999999999995</v>
          </cell>
          <cell r="N3">
            <v>0.670574</v>
          </cell>
          <cell r="O3">
            <v>0.39475700000000002</v>
          </cell>
          <cell r="P3">
            <v>0.277891</v>
          </cell>
          <cell r="Q3">
            <v>0.249857</v>
          </cell>
        </row>
        <row r="4">
          <cell r="B4">
            <v>2.2556579999999999</v>
          </cell>
          <cell r="C4">
            <v>1.6689099999999999</v>
          </cell>
          <cell r="D4">
            <v>1.418474</v>
          </cell>
          <cell r="E4">
            <v>1.261576</v>
          </cell>
          <cell r="F4">
            <v>1.168048</v>
          </cell>
          <cell r="G4">
            <v>1.092419</v>
          </cell>
          <cell r="H4">
            <v>1.0202469999999999</v>
          </cell>
          <cell r="I4">
            <v>0.95206400000000002</v>
          </cell>
          <cell r="J4">
            <v>0.95174199999999998</v>
          </cell>
          <cell r="K4">
            <v>9.5951999999999996E-2</v>
          </cell>
          <cell r="L4">
            <v>9.077E-3</v>
          </cell>
          <cell r="M4">
            <v>2.4390000000000002E-3</v>
          </cell>
          <cell r="N4">
            <v>8.5700000000000001E-4</v>
          </cell>
          <cell r="O4">
            <v>1.58E-3</v>
          </cell>
          <cell r="P4">
            <v>1.5430000000000001E-3</v>
          </cell>
          <cell r="Q4">
            <v>1.2960000000000001E-3</v>
          </cell>
        </row>
        <row r="5">
          <cell r="B5">
            <v>0.71615300000000004</v>
          </cell>
          <cell r="C5">
            <v>0.84769099999999997</v>
          </cell>
          <cell r="D5">
            <v>0.78163000000000005</v>
          </cell>
          <cell r="E5">
            <v>0.77628900000000001</v>
          </cell>
          <cell r="F5">
            <v>0.69169000000000003</v>
          </cell>
          <cell r="G5">
            <v>0.57570900000000003</v>
          </cell>
          <cell r="H5">
            <v>0.460262</v>
          </cell>
          <cell r="I5">
            <v>0.38538099999999997</v>
          </cell>
          <cell r="J5">
            <v>0.38492700000000002</v>
          </cell>
          <cell r="K5">
            <v>0.16001699999999999</v>
          </cell>
          <cell r="L5">
            <v>1.4937000000000001E-2</v>
          </cell>
          <cell r="M5">
            <v>1.0942E-2</v>
          </cell>
          <cell r="N5">
            <v>1.103E-3</v>
          </cell>
          <cell r="O5">
            <v>1.3630000000000001E-3</v>
          </cell>
          <cell r="P5">
            <v>1.738E-3</v>
          </cell>
          <cell r="Q5">
            <v>1.1069999999999999E-3</v>
          </cell>
        </row>
        <row r="6">
          <cell r="B6">
            <v>0.69211800000000001</v>
          </cell>
          <cell r="C6">
            <v>0.77097099999999996</v>
          </cell>
          <cell r="D6">
            <v>0.64416600000000002</v>
          </cell>
          <cell r="E6">
            <v>0.42759200000000003</v>
          </cell>
          <cell r="F6">
            <v>0.277536</v>
          </cell>
          <cell r="G6">
            <v>0.186362</v>
          </cell>
          <cell r="H6">
            <v>0.144762</v>
          </cell>
          <cell r="I6">
            <v>0.122242</v>
          </cell>
          <cell r="J6">
            <v>0.121865</v>
          </cell>
          <cell r="K6">
            <v>3.7061999999999998E-2</v>
          </cell>
          <cell r="L6">
            <v>8.5760000000000003E-3</v>
          </cell>
          <cell r="M6">
            <v>2.7420000000000001E-3</v>
          </cell>
          <cell r="N6">
            <v>1.7930000000000001E-3</v>
          </cell>
          <cell r="O6">
            <v>2.4359999999999998E-3</v>
          </cell>
          <cell r="P6">
            <v>1.604E-3</v>
          </cell>
          <cell r="Q6">
            <v>2.9139999999999999E-3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83"/>
  <sheetViews>
    <sheetView tabSelected="1" workbookViewId="0">
      <selection activeCell="A4" sqref="A4"/>
    </sheetView>
  </sheetViews>
  <sheetFormatPr baseColWidth="10" defaultRowHeight="15" x14ac:dyDescent="0"/>
  <cols>
    <col min="1" max="1" width="10.83203125" style="1"/>
    <col min="2" max="16384" width="10.83203125" style="2"/>
  </cols>
  <sheetData>
    <row r="1" spans="1:32">
      <c r="A1" s="1" t="s">
        <v>43</v>
      </c>
    </row>
    <row r="2" spans="1:32">
      <c r="A2" s="1" t="s">
        <v>42</v>
      </c>
    </row>
    <row r="3" spans="1:32" customFormat="1"/>
    <row r="4" spans="1:32">
      <c r="A4" s="3" t="s">
        <v>45</v>
      </c>
    </row>
    <row r="5" spans="1:32">
      <c r="A5" s="3" t="s">
        <v>44</v>
      </c>
    </row>
    <row r="6" spans="1:32">
      <c r="A6" s="3"/>
    </row>
    <row r="7" spans="1:32">
      <c r="A7" s="4" t="s">
        <v>18</v>
      </c>
      <c r="C7" s="5"/>
      <c r="D7" s="6"/>
    </row>
    <row r="8" spans="1:32" s="1" customFormat="1">
      <c r="A8" s="7" t="s">
        <v>3</v>
      </c>
      <c r="B8" s="7"/>
      <c r="C8" s="7" t="s">
        <v>30</v>
      </c>
      <c r="D8" s="7"/>
      <c r="E8" s="1" t="s">
        <v>17</v>
      </c>
      <c r="F8" s="1">
        <f>MAX(B9:AH9)+0.1</f>
        <v>4.5999999999999996</v>
      </c>
    </row>
    <row r="9" spans="1:32" s="1" customFormat="1">
      <c r="A9" s="7" t="s">
        <v>0</v>
      </c>
      <c r="B9" s="7">
        <v>1.2494E-2</v>
      </c>
      <c r="C9" s="7">
        <v>2.4989000000000001E-2</v>
      </c>
      <c r="D9" s="7">
        <v>3.7483000000000002E-2</v>
      </c>
      <c r="E9" s="7">
        <v>4.9977000000000001E-2</v>
      </c>
      <c r="F9" s="7">
        <v>6.2472E-2</v>
      </c>
      <c r="G9" s="7">
        <v>7.4966000000000005E-2</v>
      </c>
      <c r="H9" s="7">
        <v>8.7459999999999996E-2</v>
      </c>
      <c r="I9" s="7">
        <v>9.9955000000000002E-2</v>
      </c>
      <c r="J9" s="7">
        <v>0.1</v>
      </c>
      <c r="K9" s="7">
        <v>0.3</v>
      </c>
      <c r="L9" s="7">
        <v>0.5</v>
      </c>
      <c r="M9" s="7">
        <v>0.7</v>
      </c>
      <c r="N9" s="7">
        <v>0.9</v>
      </c>
      <c r="O9" s="7">
        <v>1.1000000000000001</v>
      </c>
      <c r="P9" s="7">
        <v>1.3</v>
      </c>
      <c r="Q9" s="7">
        <v>1.5</v>
      </c>
      <c r="R9" s="7">
        <v>1.7</v>
      </c>
      <c r="S9" s="7">
        <v>1.9</v>
      </c>
      <c r="T9" s="7">
        <v>2.1</v>
      </c>
      <c r="U9" s="7">
        <v>2.2999999999999998</v>
      </c>
      <c r="V9" s="7">
        <v>2.5</v>
      </c>
      <c r="W9" s="7">
        <v>2.7</v>
      </c>
      <c r="X9" s="7">
        <v>2.9</v>
      </c>
      <c r="Y9" s="7">
        <v>3.1</v>
      </c>
      <c r="Z9" s="7">
        <v>3.3</v>
      </c>
      <c r="AA9" s="7">
        <v>3.5</v>
      </c>
      <c r="AB9" s="7">
        <v>3.7</v>
      </c>
      <c r="AC9" s="7">
        <v>3.9</v>
      </c>
      <c r="AD9" s="7">
        <v>4.0999999999999996</v>
      </c>
      <c r="AE9" s="7">
        <v>4.3</v>
      </c>
      <c r="AF9" s="7">
        <v>4.5</v>
      </c>
    </row>
    <row r="10" spans="1:32">
      <c r="A10" s="7">
        <v>536</v>
      </c>
      <c r="B10" s="8">
        <v>78.080837000000002</v>
      </c>
      <c r="C10" s="8">
        <v>63.732005999999998</v>
      </c>
      <c r="D10" s="8">
        <v>56.671807000000001</v>
      </c>
      <c r="E10" s="8">
        <v>57.246830000000003</v>
      </c>
      <c r="F10" s="8">
        <v>59.061073</v>
      </c>
      <c r="G10" s="8">
        <v>59.702939000000001</v>
      </c>
      <c r="H10" s="8">
        <v>59.938892000000003</v>
      </c>
      <c r="I10" s="8">
        <v>60.065756</v>
      </c>
      <c r="J10" s="8">
        <v>60.062417000000003</v>
      </c>
      <c r="K10" s="8">
        <v>39.858459000000003</v>
      </c>
      <c r="L10" s="8">
        <v>16.117211000000001</v>
      </c>
      <c r="M10" s="8">
        <v>11.261692999999999</v>
      </c>
      <c r="N10" s="8">
        <v>6.3592300000000002</v>
      </c>
      <c r="O10" s="8">
        <v>3.1215920000000001</v>
      </c>
      <c r="P10" s="8">
        <v>1.85625</v>
      </c>
      <c r="Q10" s="8">
        <v>1.16265</v>
      </c>
      <c r="R10" s="8">
        <v>0.690886</v>
      </c>
      <c r="S10" s="8">
        <v>0.332978</v>
      </c>
      <c r="T10" s="8">
        <v>0.124776</v>
      </c>
      <c r="U10" s="8">
        <v>9.9477999999999997E-2</v>
      </c>
      <c r="V10" s="8">
        <v>0.114593</v>
      </c>
      <c r="W10" s="8">
        <v>9.4728000000000007E-2</v>
      </c>
      <c r="X10" s="8">
        <v>8.0314999999999998E-2</v>
      </c>
      <c r="Y10" s="8">
        <v>6.9752999999999996E-2</v>
      </c>
      <c r="Z10" s="8">
        <v>6.8067000000000003E-2</v>
      </c>
      <c r="AA10" s="8">
        <v>4.6584E-2</v>
      </c>
      <c r="AB10" s="8">
        <v>5.0922000000000002E-2</v>
      </c>
      <c r="AC10" s="8">
        <v>4.9589000000000001E-2</v>
      </c>
      <c r="AD10" s="8">
        <v>3.5654999999999999E-2</v>
      </c>
      <c r="AE10" s="8">
        <v>4.1058999999999998E-2</v>
      </c>
      <c r="AF10" s="8">
        <v>3.1286000000000001E-2</v>
      </c>
    </row>
    <row r="11" spans="1:32">
      <c r="A11" s="7">
        <v>858.5</v>
      </c>
      <c r="B11" s="8">
        <v>5.0619839999999998</v>
      </c>
      <c r="C11" s="8">
        <v>2.379794</v>
      </c>
      <c r="D11" s="8">
        <v>2.4646300000000001</v>
      </c>
      <c r="E11" s="8">
        <v>2.332551</v>
      </c>
      <c r="F11" s="8">
        <v>2.2208920000000001</v>
      </c>
      <c r="G11" s="8">
        <v>2.0596410000000001</v>
      </c>
      <c r="H11" s="8">
        <v>1.88825</v>
      </c>
      <c r="I11" s="8">
        <v>1.7506790000000001</v>
      </c>
      <c r="J11" s="8">
        <v>1.750119</v>
      </c>
      <c r="K11" s="8">
        <v>1.03952</v>
      </c>
      <c r="L11" s="8">
        <v>0.60545400000000005</v>
      </c>
      <c r="M11" s="8">
        <v>0.30218600000000001</v>
      </c>
      <c r="N11" s="8">
        <v>0.17932600000000001</v>
      </c>
      <c r="O11" s="8">
        <v>8.0466999999999997E-2</v>
      </c>
      <c r="P11" s="8">
        <v>3.7561999999999998E-2</v>
      </c>
      <c r="Q11" s="8">
        <v>2.0971E-2</v>
      </c>
      <c r="R11" s="8">
        <v>1.1237E-2</v>
      </c>
      <c r="S11" s="8">
        <v>5.8719999999999996E-3</v>
      </c>
      <c r="T11" s="8">
        <v>4.3439999999999998E-3</v>
      </c>
      <c r="U11" s="8">
        <v>9.5469999999999999E-3</v>
      </c>
      <c r="V11" s="8">
        <v>7.11E-3</v>
      </c>
      <c r="W11" s="8">
        <v>3.7130000000000002E-3</v>
      </c>
      <c r="X11" s="8">
        <v>6.3449999999999999E-3</v>
      </c>
      <c r="Y11" s="8">
        <v>8.4279999999999997E-3</v>
      </c>
      <c r="Z11" s="8">
        <v>1.7242E-2</v>
      </c>
      <c r="AA11" s="8">
        <v>1.3613E-2</v>
      </c>
      <c r="AB11" s="8">
        <v>8.6219999999999995E-3</v>
      </c>
      <c r="AC11" s="8">
        <v>5.9810000000000002E-3</v>
      </c>
      <c r="AD11" s="8">
        <v>3.6900000000000001E-3</v>
      </c>
      <c r="AE11" s="8">
        <v>2.8739999999999998E-3</v>
      </c>
      <c r="AF11" s="8">
        <v>2.3749999999999999E-3</v>
      </c>
    </row>
    <row r="12" spans="1:32">
      <c r="A12" s="7"/>
    </row>
    <row r="13" spans="1:32">
      <c r="I13" s="9" t="s">
        <v>14</v>
      </c>
      <c r="J13" s="9" t="s">
        <v>15</v>
      </c>
      <c r="K13" s="9" t="s">
        <v>16</v>
      </c>
    </row>
    <row r="14" spans="1:32">
      <c r="I14" s="10">
        <v>536</v>
      </c>
      <c r="J14" s="9">
        <v>7.79</v>
      </c>
      <c r="K14" s="6" t="s">
        <v>13</v>
      </c>
    </row>
    <row r="15" spans="1:32">
      <c r="I15" s="11">
        <v>858.5</v>
      </c>
      <c r="J15" s="9">
        <v>0.21</v>
      </c>
      <c r="K15" s="12">
        <f>LOG(I15/536,2^(1/1200))</f>
        <v>815.5021602532488</v>
      </c>
    </row>
    <row r="17" spans="1:33">
      <c r="I17" s="2" t="s">
        <v>1</v>
      </c>
      <c r="J17" s="2" t="s">
        <v>1</v>
      </c>
      <c r="K17" s="2" t="s">
        <v>1</v>
      </c>
    </row>
    <row r="29" spans="1:33">
      <c r="A29" s="4" t="s">
        <v>19</v>
      </c>
    </row>
    <row r="30" spans="1:33" s="1" customFormat="1">
      <c r="A30" s="7" t="s">
        <v>4</v>
      </c>
      <c r="B30" s="7"/>
      <c r="C30" s="7" t="s">
        <v>31</v>
      </c>
      <c r="D30" s="7"/>
      <c r="E30" s="1" t="s">
        <v>17</v>
      </c>
      <c r="F30" s="1">
        <f>MAX(B31:AH31)+0.1</f>
        <v>4.8</v>
      </c>
    </row>
    <row r="31" spans="1:33" s="1" customFormat="1">
      <c r="A31" s="7" t="s">
        <v>0</v>
      </c>
      <c r="B31" s="7">
        <v>1.2494E-2</v>
      </c>
      <c r="C31" s="7">
        <v>2.4989000000000001E-2</v>
      </c>
      <c r="D31" s="7">
        <v>3.7483000000000002E-2</v>
      </c>
      <c r="E31" s="7">
        <v>4.9977000000000001E-2</v>
      </c>
      <c r="F31" s="7">
        <v>6.2472E-2</v>
      </c>
      <c r="G31" s="7">
        <v>7.4966000000000005E-2</v>
      </c>
      <c r="H31" s="7">
        <v>8.7459999999999996E-2</v>
      </c>
      <c r="I31" s="7">
        <v>9.9955000000000002E-2</v>
      </c>
      <c r="J31" s="7">
        <v>0.1</v>
      </c>
      <c r="K31" s="7">
        <v>0.3</v>
      </c>
      <c r="L31" s="7">
        <v>0.5</v>
      </c>
      <c r="M31" s="7">
        <v>0.7</v>
      </c>
      <c r="N31" s="7">
        <v>0.9</v>
      </c>
      <c r="O31" s="7">
        <v>1.1000000000000001</v>
      </c>
      <c r="P31" s="7">
        <v>1.3</v>
      </c>
      <c r="Q31" s="7">
        <v>1.5</v>
      </c>
      <c r="R31" s="7">
        <v>1.7</v>
      </c>
      <c r="S31" s="7">
        <v>1.9</v>
      </c>
      <c r="T31" s="7">
        <v>2.1</v>
      </c>
      <c r="U31" s="7">
        <v>2.2999999999999998</v>
      </c>
      <c r="V31" s="7">
        <v>2.5</v>
      </c>
      <c r="W31" s="7">
        <v>2.7</v>
      </c>
      <c r="X31" s="7">
        <v>2.9</v>
      </c>
      <c r="Y31" s="7">
        <v>3.1</v>
      </c>
      <c r="Z31" s="7">
        <v>3.3</v>
      </c>
      <c r="AA31" s="7">
        <v>3.5</v>
      </c>
      <c r="AB31" s="7">
        <v>3.7</v>
      </c>
      <c r="AC31" s="7">
        <v>3.9</v>
      </c>
      <c r="AD31" s="7">
        <v>4.0999999999999996</v>
      </c>
      <c r="AE31" s="7">
        <v>4.3</v>
      </c>
      <c r="AF31" s="7">
        <v>4.5</v>
      </c>
      <c r="AG31" s="7">
        <v>4.7</v>
      </c>
    </row>
    <row r="32" spans="1:33">
      <c r="A32" s="7">
        <v>617</v>
      </c>
      <c r="B32" s="8">
        <v>68.576751999999999</v>
      </c>
      <c r="C32" s="8">
        <v>74.558195999999995</v>
      </c>
      <c r="D32" s="8">
        <v>73.800263000000001</v>
      </c>
      <c r="E32" s="8">
        <v>66.590170000000001</v>
      </c>
      <c r="F32" s="8">
        <v>59.548890999999998</v>
      </c>
      <c r="G32" s="8">
        <v>54.700991000000002</v>
      </c>
      <c r="H32" s="8">
        <v>52.024988</v>
      </c>
      <c r="I32" s="8">
        <v>50.488165000000002</v>
      </c>
      <c r="J32" s="8">
        <v>50.481527999999997</v>
      </c>
      <c r="K32" s="8">
        <v>12.184343</v>
      </c>
      <c r="L32" s="8">
        <v>1.5097560000000001</v>
      </c>
      <c r="M32" s="8">
        <v>0.76421700000000004</v>
      </c>
      <c r="N32" s="8">
        <v>0.29052</v>
      </c>
      <c r="O32" s="8">
        <v>0.14372099999999999</v>
      </c>
      <c r="P32" s="8">
        <v>4.4311999999999997E-2</v>
      </c>
      <c r="Q32" s="8">
        <v>4.0094999999999999E-2</v>
      </c>
      <c r="R32" s="8">
        <v>2.3455E-2</v>
      </c>
      <c r="S32" s="8">
        <v>2.2946000000000001E-2</v>
      </c>
      <c r="T32" s="8">
        <v>2.5159000000000001E-2</v>
      </c>
      <c r="U32" s="8">
        <v>2.2554999999999999E-2</v>
      </c>
      <c r="V32" s="8">
        <v>2.3390999999999999E-2</v>
      </c>
      <c r="W32" s="8">
        <v>1.5635E-2</v>
      </c>
      <c r="X32" s="8">
        <v>1.5577000000000001E-2</v>
      </c>
      <c r="Y32" s="8">
        <v>1.5192000000000001E-2</v>
      </c>
      <c r="Z32" s="8">
        <v>1.6249E-2</v>
      </c>
      <c r="AA32" s="8">
        <v>1.0689000000000001E-2</v>
      </c>
      <c r="AB32" s="8">
        <v>1.1018E-2</v>
      </c>
      <c r="AC32" s="8">
        <v>1.3018E-2</v>
      </c>
      <c r="AD32" s="8">
        <v>9.5790000000000007E-3</v>
      </c>
      <c r="AE32" s="8">
        <v>1.0692E-2</v>
      </c>
      <c r="AF32" s="8">
        <v>1.2815999999999999E-2</v>
      </c>
      <c r="AG32" s="8">
        <v>1.1797E-2</v>
      </c>
    </row>
    <row r="33" spans="1:33">
      <c r="A33" s="7">
        <v>944</v>
      </c>
      <c r="B33" s="8">
        <v>3.7069719999999999</v>
      </c>
      <c r="C33" s="8">
        <v>3.1225800000000001</v>
      </c>
      <c r="D33" s="8">
        <v>3.3721969999999999</v>
      </c>
      <c r="E33" s="8">
        <v>3.5024690000000001</v>
      </c>
      <c r="F33" s="8">
        <v>3.5402819999999999</v>
      </c>
      <c r="G33" s="8">
        <v>3.4988100000000002</v>
      </c>
      <c r="H33" s="8">
        <v>3.4073340000000001</v>
      </c>
      <c r="I33" s="8">
        <v>3.260767</v>
      </c>
      <c r="J33" s="8">
        <v>3.259814</v>
      </c>
      <c r="K33" s="8">
        <v>1.8914310000000001</v>
      </c>
      <c r="L33" s="8">
        <v>1.2234480000000001</v>
      </c>
      <c r="M33" s="8">
        <v>0.72085399999999999</v>
      </c>
      <c r="N33" s="8">
        <v>0.469864</v>
      </c>
      <c r="O33" s="8">
        <v>0.340167</v>
      </c>
      <c r="P33" s="8">
        <v>0.22973499999999999</v>
      </c>
      <c r="Q33" s="8">
        <v>0.14502699999999999</v>
      </c>
      <c r="R33" s="8">
        <v>8.9898000000000006E-2</v>
      </c>
      <c r="S33" s="8">
        <v>6.2840999999999994E-2</v>
      </c>
      <c r="T33" s="8">
        <v>4.3172000000000002E-2</v>
      </c>
      <c r="U33" s="8">
        <v>2.9482999999999999E-2</v>
      </c>
      <c r="V33" s="8">
        <v>1.8471999999999999E-2</v>
      </c>
      <c r="W33" s="8">
        <v>1.3239000000000001E-2</v>
      </c>
      <c r="X33" s="8">
        <v>8.7089999999999997E-3</v>
      </c>
      <c r="Y33" s="8">
        <v>7.3070000000000001E-3</v>
      </c>
      <c r="Z33" s="8">
        <v>4.6800000000000001E-3</v>
      </c>
      <c r="AA33" s="8">
        <v>4.4159999999999998E-3</v>
      </c>
      <c r="AB33" s="8">
        <v>2.9840000000000001E-3</v>
      </c>
      <c r="AC33" s="8">
        <v>1.586E-3</v>
      </c>
      <c r="AD33" s="8">
        <v>2.2390000000000001E-3</v>
      </c>
      <c r="AE33" s="8">
        <v>3.0929999999999998E-3</v>
      </c>
      <c r="AF33" s="8">
        <v>1.884E-3</v>
      </c>
      <c r="AG33" s="8">
        <v>1.4840000000000001E-3</v>
      </c>
    </row>
    <row r="34" spans="1:33">
      <c r="A34" s="7">
        <v>31.5</v>
      </c>
      <c r="B34" s="8">
        <v>1.0778939999999999</v>
      </c>
      <c r="C34" s="8">
        <v>0.61622299999999997</v>
      </c>
      <c r="D34" s="8">
        <v>0.37576599999999999</v>
      </c>
      <c r="E34" s="8">
        <v>0.30995899999999998</v>
      </c>
      <c r="F34" s="8">
        <v>0.37559500000000001</v>
      </c>
      <c r="G34" s="8">
        <v>0.38510899999999998</v>
      </c>
      <c r="H34" s="8">
        <v>0.32463799999999998</v>
      </c>
      <c r="I34" s="8">
        <v>0.28551100000000001</v>
      </c>
      <c r="J34" s="8">
        <v>0.285746</v>
      </c>
      <c r="K34" s="8">
        <v>0.20563999999999999</v>
      </c>
      <c r="L34" s="8">
        <v>0.13265399999999999</v>
      </c>
      <c r="M34" s="8">
        <v>6.2053999999999998E-2</v>
      </c>
      <c r="N34" s="8">
        <v>0.183446</v>
      </c>
      <c r="O34" s="8">
        <v>5.3580999999999997E-2</v>
      </c>
      <c r="P34" s="8">
        <v>3.9919999999999997E-2</v>
      </c>
      <c r="Q34" s="8">
        <v>6.1587999999999997E-2</v>
      </c>
      <c r="R34" s="8">
        <v>5.8577999999999998E-2</v>
      </c>
      <c r="S34" s="8">
        <v>3.8908999999999999E-2</v>
      </c>
      <c r="T34" s="8">
        <v>4.7642999999999998E-2</v>
      </c>
      <c r="U34" s="8">
        <v>4.6568999999999999E-2</v>
      </c>
      <c r="V34" s="8">
        <v>5.5832E-2</v>
      </c>
      <c r="W34" s="8">
        <v>7.1390999999999996E-2</v>
      </c>
      <c r="X34" s="8">
        <v>5.6278000000000002E-2</v>
      </c>
      <c r="Y34" s="8">
        <v>8.344E-2</v>
      </c>
      <c r="Z34" s="8">
        <v>4.0266000000000003E-2</v>
      </c>
      <c r="AA34" s="8">
        <v>6.1616999999999998E-2</v>
      </c>
      <c r="AB34" s="8">
        <v>5.0767E-2</v>
      </c>
      <c r="AC34" s="8">
        <v>4.7577000000000001E-2</v>
      </c>
      <c r="AD34" s="8">
        <v>5.7769000000000001E-2</v>
      </c>
      <c r="AE34" s="8">
        <v>4.8584000000000002E-2</v>
      </c>
      <c r="AF34" s="8">
        <v>8.2353999999999997E-2</v>
      </c>
      <c r="AG34" s="8">
        <v>4.9272999999999997E-2</v>
      </c>
    </row>
    <row r="35" spans="1:33">
      <c r="A35" s="7"/>
    </row>
    <row r="36" spans="1:33">
      <c r="I36" s="9" t="s">
        <v>14</v>
      </c>
      <c r="J36" s="9" t="s">
        <v>15</v>
      </c>
      <c r="K36" s="9" t="s">
        <v>16</v>
      </c>
    </row>
    <row r="37" spans="1:33">
      <c r="I37" s="10">
        <v>617</v>
      </c>
      <c r="J37" s="9">
        <v>1.62</v>
      </c>
      <c r="K37" s="6" t="s">
        <v>13</v>
      </c>
    </row>
    <row r="38" spans="1:33">
      <c r="I38" s="11">
        <v>944</v>
      </c>
      <c r="J38" s="9">
        <v>0.57999999999999996</v>
      </c>
      <c r="K38" s="12">
        <f>LOG(I38/617,2^(1/1200))</f>
        <v>736.21964425492126</v>
      </c>
    </row>
    <row r="39" spans="1:33">
      <c r="I39" s="11">
        <v>31.5</v>
      </c>
      <c r="J39" s="6">
        <v>0.05</v>
      </c>
      <c r="K39" s="13">
        <f>LOG(I39/617,2^(1/1200))</f>
        <v>-5150.216106779495</v>
      </c>
    </row>
    <row r="40" spans="1:33">
      <c r="I40" s="2" t="s">
        <v>1</v>
      </c>
      <c r="J40" s="2" t="s">
        <v>1</v>
      </c>
      <c r="K40" s="2" t="s">
        <v>1</v>
      </c>
    </row>
    <row r="47" spans="1:33">
      <c r="J47" s="1" t="s">
        <v>1</v>
      </c>
    </row>
    <row r="52" spans="1:24">
      <c r="A52" s="4" t="s">
        <v>20</v>
      </c>
    </row>
    <row r="53" spans="1:24" s="1" customFormat="1">
      <c r="A53" s="7" t="s">
        <v>4</v>
      </c>
      <c r="B53" s="7"/>
      <c r="C53" s="7" t="s">
        <v>32</v>
      </c>
      <c r="D53" s="7"/>
      <c r="E53" s="1" t="s">
        <v>17</v>
      </c>
      <c r="F53" s="14">
        <f>MAX(B54:AH54)+0.1</f>
        <v>3</v>
      </c>
    </row>
    <row r="54" spans="1:24" s="1" customFormat="1">
      <c r="A54" s="7" t="s">
        <v>0</v>
      </c>
      <c r="B54" s="7">
        <v>1.2494E-2</v>
      </c>
      <c r="C54" s="7">
        <v>2.4989000000000001E-2</v>
      </c>
      <c r="D54" s="7">
        <v>3.7483000000000002E-2</v>
      </c>
      <c r="E54" s="7">
        <v>4.9977000000000001E-2</v>
      </c>
      <c r="F54" s="7">
        <v>6.2472E-2</v>
      </c>
      <c r="G54" s="7">
        <v>7.4966000000000005E-2</v>
      </c>
      <c r="H54" s="7">
        <v>8.7459999999999996E-2</v>
      </c>
      <c r="I54" s="7">
        <v>9.9955000000000002E-2</v>
      </c>
      <c r="J54" s="7">
        <v>0.1</v>
      </c>
      <c r="K54" s="7">
        <v>0.3</v>
      </c>
      <c r="L54" s="7">
        <v>0.5</v>
      </c>
      <c r="M54" s="7">
        <v>0.7</v>
      </c>
      <c r="N54" s="7">
        <v>0.9</v>
      </c>
      <c r="O54" s="7">
        <v>1.1000000000000001</v>
      </c>
      <c r="P54" s="7">
        <v>1.3</v>
      </c>
      <c r="Q54" s="7">
        <v>1.5</v>
      </c>
      <c r="R54" s="7">
        <v>1.7</v>
      </c>
      <c r="S54" s="7">
        <v>1.9</v>
      </c>
      <c r="T54" s="7">
        <v>2.1</v>
      </c>
      <c r="U54" s="7">
        <v>2.2999999999999998</v>
      </c>
      <c r="V54" s="7">
        <v>2.5</v>
      </c>
      <c r="W54" s="7">
        <v>2.7</v>
      </c>
      <c r="X54" s="7">
        <v>2.9</v>
      </c>
    </row>
    <row r="55" spans="1:24">
      <c r="A55" s="7">
        <v>706.5</v>
      </c>
      <c r="B55" s="8">
        <v>21.788285999999999</v>
      </c>
      <c r="C55" s="8">
        <v>46.242846999999998</v>
      </c>
      <c r="D55" s="8">
        <v>47.153317000000001</v>
      </c>
      <c r="E55" s="8">
        <v>38.211641</v>
      </c>
      <c r="F55" s="8">
        <v>30.479590000000002</v>
      </c>
      <c r="G55" s="8">
        <v>26.760311000000002</v>
      </c>
      <c r="H55" s="8">
        <v>25.894760000000002</v>
      </c>
      <c r="I55" s="8">
        <v>26.154319000000001</v>
      </c>
      <c r="J55" s="8">
        <v>26.155024000000001</v>
      </c>
      <c r="K55" s="8">
        <v>6.3380029999999996</v>
      </c>
      <c r="L55" s="8">
        <v>1.3990290000000001</v>
      </c>
      <c r="M55" s="8">
        <v>0.59413000000000005</v>
      </c>
      <c r="N55" s="8">
        <v>0.104828</v>
      </c>
      <c r="O55" s="8">
        <v>9.4381999999999994E-2</v>
      </c>
      <c r="P55" s="8">
        <v>5.9605999999999999E-2</v>
      </c>
      <c r="Q55" s="8">
        <v>3.5740000000000001E-2</v>
      </c>
      <c r="R55" s="8">
        <v>2.6148000000000001E-2</v>
      </c>
      <c r="S55" s="8">
        <v>2.061E-2</v>
      </c>
      <c r="T55" s="8">
        <v>1.3756000000000001E-2</v>
      </c>
      <c r="U55" s="8">
        <v>1.4999E-2</v>
      </c>
      <c r="V55" s="8">
        <v>7.0060000000000001E-3</v>
      </c>
      <c r="W55" s="8">
        <v>8.5579999999999996E-3</v>
      </c>
      <c r="X55" s="8">
        <v>6.0109999999999999E-3</v>
      </c>
    </row>
    <row r="56" spans="1:24">
      <c r="A56" s="7">
        <v>633.5</v>
      </c>
      <c r="B56" s="8">
        <v>11.523762</v>
      </c>
      <c r="C56" s="8">
        <v>5.0301580000000001</v>
      </c>
      <c r="D56" s="8">
        <v>3.446529</v>
      </c>
      <c r="E56" s="8">
        <v>2.7181030000000002</v>
      </c>
      <c r="F56" s="8">
        <v>2.3039320000000001</v>
      </c>
      <c r="G56" s="8">
        <v>2.1675119999999999</v>
      </c>
      <c r="H56" s="8">
        <v>2.1555529999999998</v>
      </c>
      <c r="I56" s="8">
        <v>2.0206240000000002</v>
      </c>
      <c r="J56" s="8">
        <v>2.0204939999999998</v>
      </c>
      <c r="K56" s="8">
        <v>0.40145700000000001</v>
      </c>
      <c r="L56" s="8">
        <v>9.2410999999999993E-2</v>
      </c>
      <c r="M56" s="8">
        <v>1.2928E-2</v>
      </c>
      <c r="N56" s="8">
        <v>1.4761E-2</v>
      </c>
      <c r="O56" s="8">
        <v>1.2622E-2</v>
      </c>
      <c r="P56" s="8">
        <v>9.7509999999999993E-3</v>
      </c>
      <c r="Q56" s="8">
        <v>1.2860999999999999E-2</v>
      </c>
      <c r="R56" s="8">
        <v>1.6884E-2</v>
      </c>
      <c r="S56" s="8">
        <v>1.413E-2</v>
      </c>
      <c r="T56" s="8">
        <v>8.8929999999999999E-3</v>
      </c>
      <c r="U56" s="8">
        <v>1.0444999999999999E-2</v>
      </c>
      <c r="V56" s="8">
        <v>1.9512000000000002E-2</v>
      </c>
      <c r="W56" s="8">
        <v>1.2546E-2</v>
      </c>
      <c r="X56" s="8">
        <v>9.0989999999999994E-3</v>
      </c>
    </row>
    <row r="57" spans="1:24">
      <c r="A57" s="7">
        <v>1019.5</v>
      </c>
      <c r="B57" s="8">
        <v>3.248675</v>
      </c>
      <c r="C57" s="8">
        <v>1.8759790000000001</v>
      </c>
      <c r="D57" s="8">
        <v>1.5410520000000001</v>
      </c>
      <c r="E57" s="8">
        <v>1.4049400000000001</v>
      </c>
      <c r="F57" s="8">
        <v>1.317537</v>
      </c>
      <c r="G57" s="8">
        <v>1.2064839999999999</v>
      </c>
      <c r="H57" s="8">
        <v>1.1056239999999999</v>
      </c>
      <c r="I57" s="8">
        <v>1.01278</v>
      </c>
      <c r="J57" s="8">
        <v>1.0117080000000001</v>
      </c>
      <c r="K57" s="8">
        <v>0.31257699999999999</v>
      </c>
      <c r="L57" s="8">
        <v>0.19254099999999999</v>
      </c>
      <c r="M57" s="8">
        <v>9.0751999999999999E-2</v>
      </c>
      <c r="N57" s="8">
        <v>3.8919000000000002E-2</v>
      </c>
      <c r="O57" s="8">
        <v>1.6937000000000001E-2</v>
      </c>
      <c r="P57" s="8">
        <v>8.8079999999999999E-3</v>
      </c>
      <c r="Q57" s="8">
        <v>3.643E-3</v>
      </c>
      <c r="R57" s="8">
        <v>2.0790000000000001E-3</v>
      </c>
      <c r="S57" s="8">
        <v>1.72E-3</v>
      </c>
      <c r="T57" s="8">
        <v>3.0370000000000002E-3</v>
      </c>
      <c r="U57" s="8">
        <v>2.601E-3</v>
      </c>
      <c r="V57" s="8">
        <v>2.372E-3</v>
      </c>
      <c r="W57" s="8">
        <v>3.0079999999999998E-3</v>
      </c>
      <c r="X57" s="8">
        <v>2.3410000000000002E-3</v>
      </c>
    </row>
    <row r="58" spans="1:24" s="1" customFormat="1">
      <c r="A58" s="7">
        <v>1056.5</v>
      </c>
      <c r="B58" s="7">
        <v>3.248675</v>
      </c>
      <c r="C58" s="7">
        <v>2.267639</v>
      </c>
      <c r="D58" s="7">
        <v>2.4617420000000001</v>
      </c>
      <c r="E58" s="7">
        <v>2.4657499999999999</v>
      </c>
      <c r="F58" s="7">
        <v>2.3841199999999998</v>
      </c>
      <c r="G58" s="7">
        <v>2.280052</v>
      </c>
      <c r="H58" s="7">
        <v>2.2064029999999999</v>
      </c>
      <c r="I58" s="7">
        <v>2.1384729999999998</v>
      </c>
      <c r="J58" s="7">
        <v>2.1374089999999999</v>
      </c>
      <c r="K58" s="7">
        <v>1.268586</v>
      </c>
      <c r="L58" s="7">
        <v>0.77218900000000001</v>
      </c>
      <c r="M58" s="7">
        <v>0.46498600000000001</v>
      </c>
      <c r="N58" s="7">
        <v>0.27512399999999998</v>
      </c>
      <c r="O58" s="7">
        <v>0.16131000000000001</v>
      </c>
      <c r="P58" s="7">
        <v>9.1892000000000001E-2</v>
      </c>
      <c r="Q58" s="7">
        <v>5.339E-2</v>
      </c>
      <c r="R58" s="7">
        <v>3.3272000000000003E-2</v>
      </c>
      <c r="S58" s="7">
        <v>1.9096999999999999E-2</v>
      </c>
      <c r="T58" s="7">
        <v>1.3179E-2</v>
      </c>
      <c r="U58" s="7">
        <v>9.2739999999999993E-3</v>
      </c>
      <c r="V58" s="7">
        <v>3.8630000000000001E-3</v>
      </c>
      <c r="W58" s="7">
        <v>4.3509999999999998E-3</v>
      </c>
      <c r="X58" s="7">
        <v>1.714E-3</v>
      </c>
    </row>
    <row r="59" spans="1:24">
      <c r="A59" s="7">
        <v>100</v>
      </c>
      <c r="B59" s="8">
        <v>1.4813350000000001</v>
      </c>
      <c r="C59" s="8">
        <v>0.82194100000000003</v>
      </c>
      <c r="D59" s="8">
        <v>0.47788900000000001</v>
      </c>
      <c r="E59" s="8">
        <v>0.34526299999999999</v>
      </c>
      <c r="F59" s="8">
        <v>0.36233300000000002</v>
      </c>
      <c r="G59" s="8">
        <v>0.29252899999999998</v>
      </c>
      <c r="H59" s="8">
        <v>0.236347</v>
      </c>
      <c r="I59" s="8">
        <v>0.19038099999999999</v>
      </c>
      <c r="J59" s="8">
        <v>0.190249</v>
      </c>
      <c r="K59" s="8">
        <v>4.3915999999999997E-2</v>
      </c>
      <c r="L59" s="8">
        <v>7.9906000000000005E-2</v>
      </c>
      <c r="M59" s="8">
        <v>8.6004999999999998E-2</v>
      </c>
      <c r="N59" s="8">
        <v>3.6755000000000003E-2</v>
      </c>
      <c r="O59" s="8">
        <v>3.5257999999999998E-2</v>
      </c>
      <c r="P59" s="8">
        <v>3.8514E-2</v>
      </c>
      <c r="Q59" s="8">
        <v>4.5912000000000001E-2</v>
      </c>
      <c r="R59" s="8">
        <v>2.5517000000000001E-2</v>
      </c>
      <c r="S59" s="8">
        <v>3.0425000000000001E-2</v>
      </c>
      <c r="T59" s="8">
        <v>2.7487000000000001E-2</v>
      </c>
      <c r="U59" s="8">
        <v>4.7009000000000002E-2</v>
      </c>
      <c r="V59" s="8">
        <v>5.6731999999999998E-2</v>
      </c>
      <c r="W59" s="8">
        <v>3.8304999999999999E-2</v>
      </c>
      <c r="X59" s="8">
        <v>4.9086999999999999E-2</v>
      </c>
    </row>
    <row r="60" spans="1:24">
      <c r="A60" s="7"/>
    </row>
    <row r="61" spans="1:24">
      <c r="I61" s="9" t="s">
        <v>14</v>
      </c>
      <c r="J61" s="9" t="s">
        <v>15</v>
      </c>
      <c r="K61" s="9" t="s">
        <v>16</v>
      </c>
    </row>
    <row r="62" spans="1:24">
      <c r="I62" s="10">
        <v>706.5</v>
      </c>
      <c r="J62" s="9">
        <v>1.07</v>
      </c>
      <c r="K62" s="6" t="s">
        <v>13</v>
      </c>
      <c r="L62" s="2" t="s">
        <v>1</v>
      </c>
    </row>
    <row r="63" spans="1:24">
      <c r="I63" s="11">
        <v>633.5</v>
      </c>
      <c r="J63" s="6">
        <v>0.06</v>
      </c>
      <c r="K63" s="13">
        <f>LOG(I63/706.5,2^(1/1200))</f>
        <v>-188.81392943175931</v>
      </c>
    </row>
    <row r="64" spans="1:24">
      <c r="I64" s="11">
        <v>1019.5</v>
      </c>
      <c r="J64" s="6">
        <v>0.08</v>
      </c>
      <c r="K64" s="13">
        <f>LOG(I64/706.5,2^(1/1200))</f>
        <v>634.92037161920007</v>
      </c>
    </row>
    <row r="65" spans="1:26">
      <c r="I65" s="11">
        <v>1056.5</v>
      </c>
      <c r="J65" s="9">
        <v>0.31</v>
      </c>
      <c r="K65" s="12">
        <f>LOG(I65/706.5,2^(1/1200))</f>
        <v>696.637561921214</v>
      </c>
    </row>
    <row r="66" spans="1:26">
      <c r="I66" s="11">
        <v>100</v>
      </c>
      <c r="J66" s="6">
        <v>0.04</v>
      </c>
      <c r="K66" s="13">
        <f>LOG(I66/706.5,2^(1/1200))</f>
        <v>-3384.8274726711188</v>
      </c>
    </row>
    <row r="70" spans="1:26">
      <c r="J70" s="15"/>
    </row>
    <row r="77" spans="1:26">
      <c r="A77" s="4" t="s">
        <v>21</v>
      </c>
    </row>
    <row r="78" spans="1:26" s="1" customFormat="1">
      <c r="A78" s="7" t="s">
        <v>5</v>
      </c>
      <c r="B78" s="7"/>
      <c r="C78" s="7" t="s">
        <v>33</v>
      </c>
      <c r="D78" s="7"/>
      <c r="E78" s="1" t="s">
        <v>17</v>
      </c>
      <c r="F78" s="14">
        <f>MAX(B79:AH79)+0.1</f>
        <v>3.4</v>
      </c>
    </row>
    <row r="79" spans="1:26" s="1" customFormat="1">
      <c r="A79" s="7" t="s">
        <v>0</v>
      </c>
      <c r="B79" s="7">
        <v>1.2494E-2</v>
      </c>
      <c r="C79" s="7">
        <v>2.4989000000000001E-2</v>
      </c>
      <c r="D79" s="7">
        <v>3.7483000000000002E-2</v>
      </c>
      <c r="E79" s="7">
        <v>4.9977000000000001E-2</v>
      </c>
      <c r="F79" s="7">
        <v>6.2472E-2</v>
      </c>
      <c r="G79" s="7">
        <v>7.4966000000000005E-2</v>
      </c>
      <c r="H79" s="7">
        <v>8.7459999999999996E-2</v>
      </c>
      <c r="I79" s="7">
        <v>9.9955000000000002E-2</v>
      </c>
      <c r="J79" s="7">
        <v>0.1</v>
      </c>
      <c r="K79" s="7">
        <v>0.3</v>
      </c>
      <c r="L79" s="7">
        <v>0.5</v>
      </c>
      <c r="M79" s="7">
        <v>0.7</v>
      </c>
      <c r="N79" s="7">
        <v>0.9</v>
      </c>
      <c r="O79" s="7">
        <v>1.1000000000000001</v>
      </c>
      <c r="P79" s="7">
        <v>1.3</v>
      </c>
      <c r="Q79" s="7">
        <v>1.5</v>
      </c>
      <c r="R79" s="7">
        <v>1.7</v>
      </c>
      <c r="S79" s="7">
        <v>1.9</v>
      </c>
      <c r="T79" s="7">
        <v>2.1</v>
      </c>
      <c r="U79" s="7">
        <v>2.2999999999999998</v>
      </c>
      <c r="V79" s="7">
        <v>2.5</v>
      </c>
      <c r="W79" s="7">
        <v>2.7</v>
      </c>
      <c r="X79" s="7">
        <v>2.9</v>
      </c>
      <c r="Y79" s="7">
        <v>3.1</v>
      </c>
      <c r="Z79" s="7">
        <v>3.3</v>
      </c>
    </row>
    <row r="80" spans="1:26">
      <c r="A80" s="7">
        <v>819</v>
      </c>
      <c r="B80" s="8">
        <v>17.710954000000001</v>
      </c>
      <c r="C80" s="8">
        <v>16.189287</v>
      </c>
      <c r="D80" s="8">
        <v>15.781304</v>
      </c>
      <c r="E80" s="8">
        <v>14.718472999999999</v>
      </c>
      <c r="F80" s="8">
        <v>13.107015000000001</v>
      </c>
      <c r="G80" s="8">
        <v>11.650709000000001</v>
      </c>
      <c r="H80" s="8">
        <v>10.536021</v>
      </c>
      <c r="I80" s="8">
        <v>9.6915040000000001</v>
      </c>
      <c r="J80" s="8">
        <v>9.6884370000000004</v>
      </c>
      <c r="K80" s="8">
        <v>2.0700180000000001</v>
      </c>
      <c r="L80" s="8">
        <v>1.2496830000000001</v>
      </c>
      <c r="M80" s="8">
        <v>0.341808</v>
      </c>
      <c r="N80" s="8">
        <v>0.116424</v>
      </c>
      <c r="O80" s="8">
        <v>2.4993000000000001E-2</v>
      </c>
      <c r="P80" s="8">
        <v>1.0888E-2</v>
      </c>
      <c r="Q80" s="8">
        <v>5.8700000000000002E-3</v>
      </c>
      <c r="R80" s="8">
        <v>6.1989999999999996E-3</v>
      </c>
      <c r="S80" s="8">
        <v>5.7889999999999999E-3</v>
      </c>
      <c r="T80" s="8">
        <v>5.0590000000000001E-3</v>
      </c>
      <c r="U80" s="8">
        <v>8.7379999999999992E-3</v>
      </c>
      <c r="V80" s="8">
        <v>4.7670000000000004E-3</v>
      </c>
      <c r="W80" s="8">
        <v>4.9789999999999999E-3</v>
      </c>
      <c r="X80" s="8">
        <v>3.3670000000000002E-3</v>
      </c>
      <c r="Y80" s="8">
        <v>3.235E-3</v>
      </c>
      <c r="Z80" s="8">
        <v>4.607E-3</v>
      </c>
    </row>
    <row r="81" spans="1:26">
      <c r="A81" s="7">
        <v>1259</v>
      </c>
      <c r="B81" s="8">
        <v>0.431201</v>
      </c>
      <c r="C81" s="8">
        <v>0.24038399999999999</v>
      </c>
      <c r="D81" s="8">
        <v>0.26114399999999999</v>
      </c>
      <c r="E81" s="8">
        <v>0.32908399999999999</v>
      </c>
      <c r="F81" s="8">
        <v>0.35316500000000001</v>
      </c>
      <c r="G81" s="8">
        <v>0.35838300000000001</v>
      </c>
      <c r="H81" s="8">
        <v>0.35039700000000001</v>
      </c>
      <c r="I81" s="8">
        <v>0.33199000000000001</v>
      </c>
      <c r="J81" s="8">
        <v>0.33168700000000001</v>
      </c>
      <c r="K81" s="8">
        <v>0.10220799999999999</v>
      </c>
      <c r="L81" s="8">
        <v>3.0020000000000002E-2</v>
      </c>
      <c r="M81" s="8">
        <v>7.6540000000000002E-3</v>
      </c>
      <c r="N81" s="8">
        <v>4.0949999999999997E-3</v>
      </c>
      <c r="O81" s="8">
        <v>1.482E-3</v>
      </c>
      <c r="P81" s="8">
        <v>2.1159999999999998E-3</v>
      </c>
      <c r="Q81" s="8">
        <v>1.56E-3</v>
      </c>
      <c r="R81" s="8">
        <v>1.9650000000000002E-3</v>
      </c>
      <c r="S81" s="8">
        <v>1.32E-3</v>
      </c>
      <c r="T81" s="8">
        <v>1.258E-3</v>
      </c>
      <c r="U81" s="8">
        <v>1.0839999999999999E-3</v>
      </c>
      <c r="V81" s="8">
        <v>1.812E-3</v>
      </c>
      <c r="W81" s="8">
        <v>1.8309999999999999E-3</v>
      </c>
      <c r="X81" s="8">
        <v>1.0950000000000001E-3</v>
      </c>
      <c r="Y81" s="8">
        <v>1.952E-3</v>
      </c>
      <c r="Z81" s="8">
        <v>2.627E-3</v>
      </c>
    </row>
    <row r="82" spans="1:26">
      <c r="A82" s="7">
        <v>45</v>
      </c>
      <c r="B82" s="8">
        <v>0.191085</v>
      </c>
      <c r="C82" s="8">
        <v>0.335615</v>
      </c>
      <c r="D82" s="8">
        <v>0.28304699999999999</v>
      </c>
      <c r="E82" s="8">
        <v>0.32601000000000002</v>
      </c>
      <c r="F82" s="8">
        <v>0.29320099999999999</v>
      </c>
      <c r="G82" s="8">
        <v>0.25708599999999998</v>
      </c>
      <c r="H82" s="8">
        <v>0.230541</v>
      </c>
      <c r="I82" s="8">
        <v>0.20982000000000001</v>
      </c>
      <c r="J82" s="8">
        <v>0.20987900000000001</v>
      </c>
      <c r="K82" s="8">
        <v>5.4233999999999997E-2</v>
      </c>
      <c r="L82" s="8">
        <v>6.1281000000000002E-2</v>
      </c>
      <c r="M82" s="8">
        <v>4.4270999999999998E-2</v>
      </c>
      <c r="N82" s="8">
        <v>7.6809000000000002E-2</v>
      </c>
      <c r="O82" s="8">
        <v>5.2417999999999999E-2</v>
      </c>
      <c r="P82" s="8">
        <v>5.5161000000000002E-2</v>
      </c>
      <c r="Q82" s="8">
        <v>6.2099000000000001E-2</v>
      </c>
      <c r="R82" s="8">
        <v>8.9978000000000002E-2</v>
      </c>
      <c r="S82" s="8">
        <v>7.3537000000000005E-2</v>
      </c>
      <c r="T82" s="8">
        <v>6.4119999999999996E-2</v>
      </c>
      <c r="U82" s="8">
        <v>7.2710999999999998E-2</v>
      </c>
      <c r="V82" s="8">
        <v>0.105339</v>
      </c>
      <c r="W82" s="8">
        <v>8.5722999999999994E-2</v>
      </c>
      <c r="X82" s="8">
        <v>0.100837</v>
      </c>
      <c r="Y82" s="8">
        <v>0.102566</v>
      </c>
      <c r="Z82" s="8">
        <v>5.3546000000000003E-2</v>
      </c>
    </row>
    <row r="83" spans="1:26">
      <c r="A83" s="7">
        <v>300</v>
      </c>
      <c r="B83" s="8">
        <v>0.12066300000000001</v>
      </c>
      <c r="C83" s="8">
        <v>0.108068</v>
      </c>
      <c r="D83" s="8">
        <v>0.115129</v>
      </c>
      <c r="E83" s="8">
        <v>0.104048</v>
      </c>
      <c r="F83" s="8">
        <v>8.4069000000000005E-2</v>
      </c>
      <c r="G83" s="8">
        <v>6.5978999999999996E-2</v>
      </c>
      <c r="H83" s="8">
        <v>4.9964000000000001E-2</v>
      </c>
      <c r="I83" s="8">
        <v>4.0354000000000001E-2</v>
      </c>
      <c r="J83" s="8">
        <v>4.0182000000000002E-2</v>
      </c>
      <c r="K83" s="8">
        <v>2.2700000000000001E-2</v>
      </c>
      <c r="L83" s="8">
        <v>1.5313E-2</v>
      </c>
      <c r="M83" s="8">
        <v>1.6750999999999999E-2</v>
      </c>
      <c r="N83" s="8">
        <v>2.2904000000000001E-2</v>
      </c>
      <c r="O83" s="8">
        <v>2.2350999999999999E-2</v>
      </c>
      <c r="P83" s="8">
        <v>2.0395E-2</v>
      </c>
      <c r="Q83" s="8">
        <v>1.8117999999999999E-2</v>
      </c>
      <c r="R83" s="8">
        <v>1.0647E-2</v>
      </c>
      <c r="S83" s="8">
        <v>2.5309000000000002E-2</v>
      </c>
      <c r="T83" s="8">
        <v>1.3065999999999999E-2</v>
      </c>
      <c r="U83" s="8">
        <v>1.7496000000000001E-2</v>
      </c>
      <c r="V83" s="8">
        <v>1.4449999999999999E-2</v>
      </c>
      <c r="W83" s="8">
        <v>2.2752000000000001E-2</v>
      </c>
      <c r="X83" s="8">
        <v>1.0229E-2</v>
      </c>
      <c r="Y83" s="8">
        <v>1.2905E-2</v>
      </c>
      <c r="Z83" s="8">
        <v>1.5270000000000001E-2</v>
      </c>
    </row>
    <row r="84" spans="1:26">
      <c r="A84" s="7"/>
    </row>
    <row r="85" spans="1:26">
      <c r="I85" s="9" t="s">
        <v>14</v>
      </c>
      <c r="J85" s="9" t="s">
        <v>15</v>
      </c>
      <c r="K85" s="9" t="s">
        <v>16</v>
      </c>
    </row>
    <row r="86" spans="1:26">
      <c r="I86" s="10">
        <v>819</v>
      </c>
      <c r="J86" s="9">
        <v>0.49</v>
      </c>
      <c r="K86" s="6" t="s">
        <v>13</v>
      </c>
    </row>
    <row r="87" spans="1:26">
      <c r="I87" s="11">
        <v>1259</v>
      </c>
      <c r="J87" s="9">
        <v>0.02</v>
      </c>
      <c r="K87" s="12">
        <f>LOG(I87/819,2^(1/1200))</f>
        <v>744.41151129362299</v>
      </c>
      <c r="L87" s="2" t="s">
        <v>1</v>
      </c>
    </row>
    <row r="88" spans="1:26">
      <c r="I88" s="11">
        <v>45</v>
      </c>
      <c r="J88" s="6">
        <v>0.04</v>
      </c>
      <c r="K88" s="13">
        <f>LOG(I88/819,2^(1/1200))</f>
        <v>-5023.039854373691</v>
      </c>
    </row>
    <row r="89" spans="1:26">
      <c r="I89" s="11">
        <v>300</v>
      </c>
      <c r="J89" s="6">
        <v>0.01</v>
      </c>
      <c r="K89" s="13">
        <f>LOG(I89/819,2^(1/1200))</f>
        <v>-1738.6811413741848</v>
      </c>
    </row>
    <row r="93" spans="1:26">
      <c r="J93" s="1"/>
    </row>
    <row r="101" spans="1:26">
      <c r="A101" s="4" t="s">
        <v>22</v>
      </c>
    </row>
    <row r="102" spans="1:26" s="1" customFormat="1">
      <c r="A102" s="7" t="s">
        <v>2</v>
      </c>
      <c r="B102" s="7"/>
      <c r="C102" s="7" t="s">
        <v>34</v>
      </c>
      <c r="D102" s="7"/>
      <c r="E102" s="1" t="s">
        <v>17</v>
      </c>
      <c r="F102" s="14">
        <f>MAX(B103:AH103)+0.1</f>
        <v>3.4</v>
      </c>
    </row>
    <row r="103" spans="1:26" s="1" customFormat="1">
      <c r="A103" s="7" t="s">
        <v>0</v>
      </c>
      <c r="B103" s="7">
        <v>1.2494E-2</v>
      </c>
      <c r="C103" s="7">
        <v>2.4989000000000001E-2</v>
      </c>
      <c r="D103" s="7">
        <v>3.7483000000000002E-2</v>
      </c>
      <c r="E103" s="7">
        <v>4.9977000000000001E-2</v>
      </c>
      <c r="F103" s="7">
        <v>6.2472E-2</v>
      </c>
      <c r="G103" s="7">
        <v>7.4966000000000005E-2</v>
      </c>
      <c r="H103" s="7">
        <v>8.7459999999999996E-2</v>
      </c>
      <c r="I103" s="7">
        <v>9.9955000000000002E-2</v>
      </c>
      <c r="J103" s="7">
        <v>0.1</v>
      </c>
      <c r="K103" s="7">
        <v>0.3</v>
      </c>
      <c r="L103" s="7">
        <v>0.5</v>
      </c>
      <c r="M103" s="7">
        <v>0.7</v>
      </c>
      <c r="N103" s="7">
        <v>0.9</v>
      </c>
      <c r="O103" s="7">
        <v>1.1000000000000001</v>
      </c>
      <c r="P103" s="7">
        <v>1.3</v>
      </c>
      <c r="Q103" s="7">
        <v>1.5</v>
      </c>
      <c r="R103" s="7">
        <v>1.7</v>
      </c>
      <c r="S103" s="7">
        <v>1.9</v>
      </c>
      <c r="T103" s="7">
        <v>2.1</v>
      </c>
      <c r="U103" s="7">
        <v>2.2999999999999998</v>
      </c>
      <c r="V103" s="7">
        <v>2.5</v>
      </c>
      <c r="W103" s="7">
        <v>2.7</v>
      </c>
      <c r="X103" s="7">
        <v>2.9</v>
      </c>
      <c r="Y103" s="7">
        <v>3.1</v>
      </c>
      <c r="Z103" s="7">
        <v>3.3</v>
      </c>
    </row>
    <row r="104" spans="1:26">
      <c r="A104" s="7">
        <v>940.5</v>
      </c>
      <c r="B104" s="8">
        <v>32.633260999999997</v>
      </c>
      <c r="C104" s="8">
        <v>37.003428999999997</v>
      </c>
      <c r="D104" s="8">
        <v>36.560344999999998</v>
      </c>
      <c r="E104" s="8">
        <v>33.343583000000002</v>
      </c>
      <c r="F104" s="8">
        <v>29.299894999999999</v>
      </c>
      <c r="G104" s="8">
        <v>25.382102</v>
      </c>
      <c r="H104" s="8">
        <v>21.873856</v>
      </c>
      <c r="I104" s="8">
        <v>18.909839000000002</v>
      </c>
      <c r="J104" s="8">
        <v>18.900227999999998</v>
      </c>
      <c r="K104" s="8">
        <v>4.550052</v>
      </c>
      <c r="L104" s="8">
        <v>0.99397899999999995</v>
      </c>
      <c r="M104" s="8">
        <v>0.33635799999999999</v>
      </c>
      <c r="N104" s="8">
        <v>0.122679</v>
      </c>
      <c r="O104" s="8">
        <v>2.8438000000000001E-2</v>
      </c>
      <c r="P104" s="8">
        <v>3.2857999999999998E-2</v>
      </c>
      <c r="Q104" s="8">
        <v>3.8552000000000003E-2</v>
      </c>
      <c r="R104" s="8">
        <v>3.6889999999999999E-2</v>
      </c>
      <c r="S104" s="8">
        <v>2.7747999999999998E-2</v>
      </c>
      <c r="T104" s="8">
        <v>1.8430999999999999E-2</v>
      </c>
      <c r="U104" s="8">
        <v>1.2761E-2</v>
      </c>
      <c r="V104" s="8">
        <v>8.8669999999999999E-3</v>
      </c>
      <c r="W104" s="8">
        <v>1.3428000000000001E-2</v>
      </c>
      <c r="X104" s="8">
        <v>1.0744999999999999E-2</v>
      </c>
      <c r="Y104" s="8">
        <v>5.1320000000000003E-3</v>
      </c>
      <c r="Z104" s="8">
        <v>6.6189999999999999E-3</v>
      </c>
    </row>
    <row r="105" spans="1:26">
      <c r="A105" s="7">
        <v>1391</v>
      </c>
      <c r="B105" s="8">
        <v>1.8742589999999999</v>
      </c>
      <c r="C105" s="8">
        <v>1.193603</v>
      </c>
      <c r="D105" s="8">
        <v>1.2075279999999999</v>
      </c>
      <c r="E105" s="8">
        <v>1.1406970000000001</v>
      </c>
      <c r="F105" s="8">
        <v>1.07561</v>
      </c>
      <c r="G105" s="8">
        <v>1.0078469999999999</v>
      </c>
      <c r="H105" s="8">
        <v>0.93403899999999995</v>
      </c>
      <c r="I105" s="8">
        <v>0.86534500000000003</v>
      </c>
      <c r="J105" s="8">
        <v>0.86538099999999996</v>
      </c>
      <c r="K105" s="8">
        <v>0.15756000000000001</v>
      </c>
      <c r="L105" s="8">
        <v>1.8318999999999998E-2</v>
      </c>
      <c r="M105" s="8">
        <v>6.0260000000000001E-3</v>
      </c>
      <c r="N105" s="8">
        <v>3.1259999999999999E-3</v>
      </c>
      <c r="O105" s="8">
        <v>1.6490000000000001E-3</v>
      </c>
      <c r="P105" s="8">
        <v>2.0569999999999998E-3</v>
      </c>
      <c r="Q105" s="8">
        <v>1.142E-3</v>
      </c>
      <c r="R105" s="8">
        <v>1.7830000000000001E-3</v>
      </c>
      <c r="S105" s="8">
        <v>1.3179999999999999E-3</v>
      </c>
      <c r="T105" s="8">
        <v>1.7880000000000001E-3</v>
      </c>
      <c r="U105" s="8">
        <v>1.227E-3</v>
      </c>
      <c r="V105" s="8">
        <v>1.642E-3</v>
      </c>
      <c r="W105" s="8">
        <v>1.939E-3</v>
      </c>
      <c r="X105" s="8">
        <v>3.4610000000000001E-3</v>
      </c>
      <c r="Y105" s="8">
        <v>2.4940000000000001E-3</v>
      </c>
      <c r="Z105" s="8">
        <v>2.1589999999999999E-3</v>
      </c>
    </row>
    <row r="106" spans="1:26">
      <c r="A106" s="7">
        <v>633.5</v>
      </c>
      <c r="B106" s="8">
        <v>1.0678350000000001</v>
      </c>
      <c r="C106" s="8">
        <v>0.901972</v>
      </c>
      <c r="D106" s="8">
        <v>0.81043900000000002</v>
      </c>
      <c r="E106" s="8">
        <v>0.68061300000000002</v>
      </c>
      <c r="F106" s="8">
        <v>0.57753900000000002</v>
      </c>
      <c r="G106" s="8">
        <v>0.50839000000000001</v>
      </c>
      <c r="H106" s="8">
        <v>0.45235399999999998</v>
      </c>
      <c r="I106" s="8">
        <v>0.400702</v>
      </c>
      <c r="J106" s="8">
        <v>0.40106399999999998</v>
      </c>
      <c r="K106" s="8">
        <v>5.2391E-2</v>
      </c>
      <c r="L106" s="8">
        <v>2.9419000000000001E-2</v>
      </c>
      <c r="M106" s="8">
        <v>7.4060000000000003E-3</v>
      </c>
      <c r="N106" s="8">
        <v>1.145E-2</v>
      </c>
      <c r="O106" s="8">
        <v>1.2760000000000001E-2</v>
      </c>
      <c r="P106" s="8">
        <v>9.6329999999999992E-3</v>
      </c>
      <c r="Q106" s="8">
        <v>8.4720000000000004E-3</v>
      </c>
      <c r="R106" s="8">
        <v>1.4144E-2</v>
      </c>
      <c r="S106" s="8">
        <v>1.0652999999999999E-2</v>
      </c>
      <c r="T106" s="8">
        <v>6.9100000000000003E-3</v>
      </c>
      <c r="U106" s="8">
        <v>1.1885E-2</v>
      </c>
      <c r="V106" s="8">
        <v>1.2454E-2</v>
      </c>
      <c r="W106" s="8">
        <v>1.469E-2</v>
      </c>
      <c r="X106" s="8">
        <v>1.2810999999999999E-2</v>
      </c>
      <c r="Y106" s="8">
        <v>1.1759E-2</v>
      </c>
      <c r="Z106" s="8">
        <v>1.4716999999999999E-2</v>
      </c>
    </row>
    <row r="107" spans="1:26">
      <c r="A107" s="7">
        <v>68</v>
      </c>
      <c r="B107" s="8">
        <v>0.97412699999999997</v>
      </c>
      <c r="C107" s="8">
        <v>0.448488</v>
      </c>
      <c r="D107" s="8">
        <v>0.417848</v>
      </c>
      <c r="E107" s="8">
        <v>0.45890799999999998</v>
      </c>
      <c r="F107" s="8">
        <v>0.41847400000000001</v>
      </c>
      <c r="G107" s="8">
        <v>0.35065299999999999</v>
      </c>
      <c r="H107" s="8">
        <v>0.268984</v>
      </c>
      <c r="I107" s="8">
        <v>0.239511</v>
      </c>
      <c r="J107" s="8">
        <v>0.240122</v>
      </c>
      <c r="K107" s="8">
        <v>0.13445699999999999</v>
      </c>
      <c r="L107" s="8">
        <v>0.19393099999999999</v>
      </c>
      <c r="M107" s="8">
        <v>0.23502500000000001</v>
      </c>
      <c r="N107" s="8">
        <v>0.204959</v>
      </c>
      <c r="O107" s="8">
        <v>0.17532700000000001</v>
      </c>
      <c r="P107" s="8">
        <v>0.229791</v>
      </c>
      <c r="Q107" s="8">
        <v>0.32306800000000002</v>
      </c>
      <c r="R107" s="8">
        <v>0.37837399999999999</v>
      </c>
      <c r="S107" s="8">
        <v>0.124804</v>
      </c>
      <c r="T107" s="8">
        <v>0.2316</v>
      </c>
      <c r="U107" s="8">
        <v>0.20689299999999999</v>
      </c>
      <c r="V107" s="8">
        <v>0.357873</v>
      </c>
      <c r="W107" s="8">
        <v>0.34882600000000002</v>
      </c>
      <c r="X107" s="8">
        <v>0.204789</v>
      </c>
      <c r="Y107" s="8">
        <v>0.19664499999999999</v>
      </c>
      <c r="Z107" s="8">
        <v>0.360817</v>
      </c>
    </row>
    <row r="108" spans="1:26">
      <c r="A108" s="7">
        <v>2069.5</v>
      </c>
      <c r="B108" s="8">
        <v>0.33688200000000001</v>
      </c>
      <c r="C108" s="8">
        <v>0.36459799999999998</v>
      </c>
      <c r="D108" s="8">
        <v>0.34562999999999999</v>
      </c>
      <c r="E108" s="8">
        <v>0.33362900000000001</v>
      </c>
      <c r="F108" s="8">
        <v>0.31606099999999998</v>
      </c>
      <c r="G108" s="8">
        <v>0.30229600000000001</v>
      </c>
      <c r="H108" s="8">
        <v>0.29463699999999998</v>
      </c>
      <c r="I108" s="8">
        <v>0.28647800000000001</v>
      </c>
      <c r="J108" s="8">
        <v>0.28708499999999998</v>
      </c>
      <c r="K108" s="8">
        <v>0.117106</v>
      </c>
      <c r="L108" s="8">
        <v>5.6509999999999998E-3</v>
      </c>
      <c r="M108" s="8">
        <v>3.5660000000000002E-3</v>
      </c>
      <c r="N108" s="8">
        <v>7.3899999999999997E-4</v>
      </c>
      <c r="O108" s="8">
        <v>1.0970000000000001E-3</v>
      </c>
      <c r="P108" s="8">
        <v>7.0299999999999996E-4</v>
      </c>
      <c r="Q108" s="8">
        <v>7.5100000000000004E-4</v>
      </c>
      <c r="R108" s="8">
        <v>9.1100000000000003E-4</v>
      </c>
      <c r="S108" s="8">
        <v>1.1609999999999999E-3</v>
      </c>
      <c r="T108" s="8">
        <v>8.1800000000000004E-4</v>
      </c>
      <c r="U108" s="8">
        <v>1.047E-3</v>
      </c>
      <c r="V108" s="8">
        <v>4.9200000000000003E-4</v>
      </c>
      <c r="W108" s="8">
        <v>8.0900000000000004E-4</v>
      </c>
      <c r="X108" s="8">
        <v>6.7599999999999995E-4</v>
      </c>
      <c r="Y108" s="8">
        <v>1.183E-3</v>
      </c>
      <c r="Z108" s="8">
        <v>1.1950000000000001E-3</v>
      </c>
    </row>
    <row r="109" spans="1:26">
      <c r="A109" s="7"/>
    </row>
    <row r="110" spans="1:26">
      <c r="I110" s="9" t="s">
        <v>14</v>
      </c>
      <c r="J110" s="9" t="s">
        <v>15</v>
      </c>
      <c r="K110" s="9" t="s">
        <v>16</v>
      </c>
    </row>
    <row r="111" spans="1:26">
      <c r="I111" s="10">
        <v>940.5</v>
      </c>
      <c r="J111" s="9">
        <v>0.69</v>
      </c>
      <c r="K111" s="6" t="s">
        <v>13</v>
      </c>
    </row>
    <row r="112" spans="1:26">
      <c r="I112" s="11">
        <v>1391</v>
      </c>
      <c r="J112" s="9">
        <v>0.02</v>
      </c>
      <c r="K112" s="12">
        <f>LOG(I112/940.5,2^(1/1200))</f>
        <v>677.54708522286512</v>
      </c>
      <c r="L112" s="2" t="s">
        <v>1</v>
      </c>
    </row>
    <row r="113" spans="1:29">
      <c r="I113" s="11">
        <v>633.5</v>
      </c>
      <c r="J113" s="6">
        <v>0.12</v>
      </c>
      <c r="K113" s="13">
        <f>LOG(I113/940.5,2^(1/1200))</f>
        <v>-684.09998925887498</v>
      </c>
    </row>
    <row r="114" spans="1:29">
      <c r="I114" s="11">
        <v>68</v>
      </c>
      <c r="J114" s="6">
        <v>0.18</v>
      </c>
      <c r="K114" s="13">
        <f>LOG(I114/940.5,2^(1/1200))</f>
        <v>-4547.785550727509</v>
      </c>
    </row>
    <row r="115" spans="1:29">
      <c r="I115" s="11">
        <v>2069.5</v>
      </c>
      <c r="J115" s="6">
        <v>0.01</v>
      </c>
      <c r="K115" s="13">
        <f>LOG(I115/940.5,2^(1/1200))</f>
        <v>1365.3388796485392</v>
      </c>
    </row>
    <row r="120" spans="1:29">
      <c r="J120" s="2" t="s">
        <v>1</v>
      </c>
    </row>
    <row r="126" spans="1:29">
      <c r="A126" s="4" t="s">
        <v>23</v>
      </c>
    </row>
    <row r="127" spans="1:29" s="1" customFormat="1">
      <c r="A127" s="7" t="s">
        <v>6</v>
      </c>
      <c r="B127" s="7"/>
      <c r="C127" s="7" t="s">
        <v>35</v>
      </c>
      <c r="D127" s="7"/>
      <c r="E127" s="1" t="s">
        <v>17</v>
      </c>
      <c r="F127" s="14">
        <f>MAX(B128:AH128)+0.1</f>
        <v>4</v>
      </c>
    </row>
    <row r="128" spans="1:29" s="1" customFormat="1">
      <c r="A128" s="7" t="s">
        <v>0</v>
      </c>
      <c r="B128" s="7">
        <v>1.2494E-2</v>
      </c>
      <c r="C128" s="7">
        <v>2.4989000000000001E-2</v>
      </c>
      <c r="D128" s="7">
        <v>3.7483000000000002E-2</v>
      </c>
      <c r="E128" s="7">
        <v>4.9977000000000001E-2</v>
      </c>
      <c r="F128" s="7">
        <v>6.2472E-2</v>
      </c>
      <c r="G128" s="7">
        <v>7.4966000000000005E-2</v>
      </c>
      <c r="H128" s="7">
        <v>8.7459999999999996E-2</v>
      </c>
      <c r="I128" s="7">
        <v>9.9955000000000002E-2</v>
      </c>
      <c r="J128" s="7">
        <v>0.1</v>
      </c>
      <c r="K128" s="7">
        <v>0.3</v>
      </c>
      <c r="L128" s="7">
        <v>0.5</v>
      </c>
      <c r="M128" s="7">
        <v>0.7</v>
      </c>
      <c r="N128" s="7">
        <v>0.9</v>
      </c>
      <c r="O128" s="7">
        <v>1.1000000000000001</v>
      </c>
      <c r="P128" s="7">
        <v>1.3</v>
      </c>
      <c r="Q128" s="7">
        <v>1.5</v>
      </c>
      <c r="R128" s="7">
        <v>1.7</v>
      </c>
      <c r="S128" s="7">
        <v>1.9</v>
      </c>
      <c r="T128" s="7">
        <v>2.1</v>
      </c>
      <c r="U128" s="7">
        <v>2.2999999999999998</v>
      </c>
      <c r="V128" s="7">
        <v>2.5</v>
      </c>
      <c r="W128" s="7">
        <v>2.7</v>
      </c>
      <c r="X128" s="7">
        <v>2.9</v>
      </c>
      <c r="Y128" s="7">
        <v>3.1</v>
      </c>
      <c r="Z128" s="7">
        <v>3.3</v>
      </c>
      <c r="AA128" s="7">
        <v>3.5</v>
      </c>
      <c r="AB128" s="7">
        <v>3.7</v>
      </c>
      <c r="AC128" s="7">
        <v>3.9</v>
      </c>
    </row>
    <row r="129" spans="1:29">
      <c r="A129" s="7">
        <v>1086.5</v>
      </c>
      <c r="B129" s="8">
        <v>8.2736160000000005</v>
      </c>
      <c r="C129" s="8">
        <v>8.2191679999999998</v>
      </c>
      <c r="D129" s="8">
        <v>6.2748939999999997</v>
      </c>
      <c r="E129" s="8">
        <v>5.1740240000000002</v>
      </c>
      <c r="F129" s="8">
        <v>4.6854370000000003</v>
      </c>
      <c r="G129" s="8">
        <v>4.4175420000000001</v>
      </c>
      <c r="H129" s="8">
        <v>4.2637020000000003</v>
      </c>
      <c r="I129" s="8">
        <v>4.1194949999999997</v>
      </c>
      <c r="J129" s="8">
        <v>4.1187569999999996</v>
      </c>
      <c r="K129" s="8">
        <v>2.2884440000000001</v>
      </c>
      <c r="L129" s="8">
        <v>1.402882</v>
      </c>
      <c r="M129" s="8">
        <v>0.73879499999999998</v>
      </c>
      <c r="N129" s="8">
        <v>0.33034799999999997</v>
      </c>
      <c r="O129" s="8">
        <v>9.0831999999999996E-2</v>
      </c>
      <c r="P129" s="8">
        <v>3.8307000000000001E-2</v>
      </c>
      <c r="Q129" s="8">
        <v>2.2683999999999999E-2</v>
      </c>
      <c r="R129" s="8">
        <v>4.463E-3</v>
      </c>
      <c r="S129" s="8">
        <v>2.8059999999999999E-3</v>
      </c>
      <c r="T129" s="8">
        <v>3.826E-3</v>
      </c>
      <c r="U129" s="8">
        <v>3.0200000000000001E-3</v>
      </c>
      <c r="V129" s="8">
        <v>2.4629999999999999E-3</v>
      </c>
      <c r="W129" s="8">
        <v>2.9169999999999999E-3</v>
      </c>
      <c r="X129" s="8">
        <v>2.2989999999999998E-3</v>
      </c>
      <c r="Y129" s="8">
        <v>1.6750000000000001E-3</v>
      </c>
      <c r="Z129" s="8">
        <v>1.9840000000000001E-3</v>
      </c>
      <c r="AA129" s="8">
        <v>1.8519999999999999E-3</v>
      </c>
      <c r="AB129" s="8">
        <v>1.3359999999999999E-3</v>
      </c>
      <c r="AC129" s="8">
        <v>2.1489999999999999E-3</v>
      </c>
    </row>
    <row r="130" spans="1:29">
      <c r="A130" s="7">
        <v>1701</v>
      </c>
      <c r="B130" s="8">
        <v>2.4390369999999999</v>
      </c>
      <c r="C130" s="8">
        <v>2.0248110000000001</v>
      </c>
      <c r="D130" s="8">
        <v>1.6582250000000001</v>
      </c>
      <c r="E130" s="8">
        <v>1.4644729999999999</v>
      </c>
      <c r="F130" s="8">
        <v>1.3452919999999999</v>
      </c>
      <c r="G130" s="8">
        <v>1.2499709999999999</v>
      </c>
      <c r="H130" s="8">
        <v>1.178671</v>
      </c>
      <c r="I130" s="8">
        <v>1.1202380000000001</v>
      </c>
      <c r="J130" s="8">
        <v>1.1200399999999999</v>
      </c>
      <c r="K130" s="8">
        <v>0.43887100000000001</v>
      </c>
      <c r="L130" s="8">
        <v>0.148592</v>
      </c>
      <c r="M130" s="8">
        <v>6.2737000000000001E-2</v>
      </c>
      <c r="N130" s="8">
        <v>2.0979999999999999E-2</v>
      </c>
      <c r="O130" s="8">
        <v>1.2903E-2</v>
      </c>
      <c r="P130" s="8">
        <v>5.6230000000000004E-3</v>
      </c>
      <c r="Q130" s="8">
        <v>2.3770000000000002E-3</v>
      </c>
      <c r="R130" s="8">
        <v>1.4920000000000001E-3</v>
      </c>
      <c r="S130" s="8">
        <v>1.462E-3</v>
      </c>
      <c r="T130" s="8">
        <v>1.279E-3</v>
      </c>
      <c r="U130" s="8">
        <v>9.6900000000000003E-4</v>
      </c>
      <c r="V130" s="8">
        <v>6.9399999999999996E-4</v>
      </c>
      <c r="W130" s="8">
        <v>7.4600000000000003E-4</v>
      </c>
      <c r="X130" s="8">
        <v>1.207E-3</v>
      </c>
      <c r="Y130" s="8">
        <v>8.4599999999999996E-4</v>
      </c>
      <c r="Z130" s="8">
        <v>1.16E-3</v>
      </c>
      <c r="AA130" s="8">
        <v>8.5700000000000001E-4</v>
      </c>
      <c r="AB130" s="8">
        <v>1.042E-3</v>
      </c>
      <c r="AC130" s="8">
        <v>9.5399999999999999E-4</v>
      </c>
    </row>
    <row r="131" spans="1:29">
      <c r="A131" s="7">
        <v>1637.5</v>
      </c>
      <c r="B131" s="8">
        <v>1.409341</v>
      </c>
      <c r="C131" s="8">
        <v>0.71901000000000004</v>
      </c>
      <c r="D131" s="8">
        <v>0.79505700000000001</v>
      </c>
      <c r="E131" s="8">
        <v>0.77169699999999997</v>
      </c>
      <c r="F131" s="8">
        <v>0.779505</v>
      </c>
      <c r="G131" s="8">
        <v>0.78509200000000001</v>
      </c>
      <c r="H131" s="8">
        <v>0.78357600000000005</v>
      </c>
      <c r="I131" s="8">
        <v>0.76831199999999999</v>
      </c>
      <c r="J131" s="8">
        <v>0.76827599999999996</v>
      </c>
      <c r="K131" s="8">
        <v>0.31906099999999998</v>
      </c>
      <c r="L131" s="8">
        <v>0.113869</v>
      </c>
      <c r="M131" s="8">
        <v>3.6743999999999999E-2</v>
      </c>
      <c r="N131" s="8">
        <v>1.0220999999999999E-2</v>
      </c>
      <c r="O131" s="8">
        <v>3.0539999999999999E-3</v>
      </c>
      <c r="P131" s="8">
        <v>1.4859999999999999E-3</v>
      </c>
      <c r="Q131" s="8">
        <v>1.096E-3</v>
      </c>
      <c r="R131" s="8">
        <v>1.4120000000000001E-3</v>
      </c>
      <c r="S131" s="8">
        <v>1.4239999999999999E-3</v>
      </c>
      <c r="T131" s="8">
        <v>1.2359999999999999E-3</v>
      </c>
      <c r="U131" s="8">
        <v>2.4229999999999998E-3</v>
      </c>
      <c r="V131" s="8">
        <v>1.7719999999999999E-3</v>
      </c>
      <c r="W131" s="8">
        <v>1.091E-3</v>
      </c>
      <c r="X131" s="8">
        <v>1.467E-3</v>
      </c>
      <c r="Y131" s="8">
        <v>1.1379999999999999E-3</v>
      </c>
      <c r="Z131" s="8">
        <v>1.14E-3</v>
      </c>
      <c r="AA131" s="8">
        <v>1.8649999999999999E-3</v>
      </c>
      <c r="AB131" s="8">
        <v>1.3699999999999999E-3</v>
      </c>
      <c r="AC131" s="8">
        <v>1.176E-3</v>
      </c>
    </row>
    <row r="132" spans="1:29">
      <c r="A132" s="7">
        <v>32</v>
      </c>
      <c r="B132" s="8">
        <v>1.0467519999999999</v>
      </c>
      <c r="C132" s="8">
        <v>0.720719</v>
      </c>
      <c r="D132" s="8">
        <v>0.48996800000000001</v>
      </c>
      <c r="E132" s="8">
        <v>0.40735100000000002</v>
      </c>
      <c r="F132" s="8">
        <v>0.48072700000000002</v>
      </c>
      <c r="G132" s="8">
        <v>0.50712000000000002</v>
      </c>
      <c r="H132" s="8">
        <v>0.48571900000000001</v>
      </c>
      <c r="I132" s="8">
        <v>0.45619999999999999</v>
      </c>
      <c r="J132" s="8">
        <v>0.45600499999999999</v>
      </c>
      <c r="K132" s="8">
        <v>0.24498600000000001</v>
      </c>
      <c r="L132" s="8">
        <v>0.22117600000000001</v>
      </c>
      <c r="M132" s="8">
        <v>0.25262800000000002</v>
      </c>
      <c r="N132" s="8">
        <v>0.25849100000000003</v>
      </c>
      <c r="O132" s="8">
        <v>0.26162999999999997</v>
      </c>
      <c r="P132" s="8">
        <v>0.18518000000000001</v>
      </c>
      <c r="Q132" s="8">
        <v>0.161661</v>
      </c>
      <c r="R132" s="8">
        <v>0.146095</v>
      </c>
      <c r="S132" s="8">
        <v>0.17876</v>
      </c>
      <c r="T132" s="8">
        <v>0.139568</v>
      </c>
      <c r="U132" s="8">
        <v>9.9139000000000005E-2</v>
      </c>
      <c r="V132" s="8">
        <v>0.151086</v>
      </c>
      <c r="W132" s="8">
        <v>0.121546</v>
      </c>
      <c r="X132" s="8">
        <v>0.13175700000000001</v>
      </c>
      <c r="Y132" s="8">
        <v>6.9821999999999995E-2</v>
      </c>
      <c r="Z132" s="8">
        <v>7.2571999999999998E-2</v>
      </c>
      <c r="AA132" s="8">
        <v>0.13819699999999999</v>
      </c>
      <c r="AB132" s="8">
        <v>8.7305999999999995E-2</v>
      </c>
      <c r="AC132" s="8">
        <v>5.3799E-2</v>
      </c>
    </row>
    <row r="133" spans="1:29">
      <c r="A133" s="7"/>
      <c r="J133" s="7" t="s">
        <v>1</v>
      </c>
    </row>
    <row r="134" spans="1:29">
      <c r="I134" s="9" t="s">
        <v>14</v>
      </c>
      <c r="J134" s="9" t="s">
        <v>15</v>
      </c>
      <c r="K134" s="9" t="s">
        <v>16</v>
      </c>
    </row>
    <row r="135" spans="1:29">
      <c r="I135" s="10">
        <v>1086.5</v>
      </c>
      <c r="J135" s="10">
        <v>0.44</v>
      </c>
      <c r="K135" s="6" t="s">
        <v>13</v>
      </c>
    </row>
    <row r="136" spans="1:29">
      <c r="I136" s="11">
        <v>1701</v>
      </c>
      <c r="J136" s="10">
        <v>7.0000000000000007E-2</v>
      </c>
      <c r="K136" s="12">
        <f>LOG(I136/1086.5,2^(1/1200))</f>
        <v>776.03395977853643</v>
      </c>
    </row>
    <row r="137" spans="1:29">
      <c r="I137" s="11">
        <v>1637.5</v>
      </c>
      <c r="J137" s="6">
        <v>0.05</v>
      </c>
      <c r="K137" s="13">
        <f>LOG(I137/1086.5,2^(1/1200))</f>
        <v>710.16807855708339</v>
      </c>
    </row>
    <row r="138" spans="1:29">
      <c r="I138" s="11">
        <v>32</v>
      </c>
      <c r="J138" s="6">
        <v>0.22</v>
      </c>
      <c r="K138" s="13">
        <f>LOG(I138/1086.5,2^(1/1200))</f>
        <v>-6102.5669510176494</v>
      </c>
    </row>
    <row r="149" spans="1:27">
      <c r="A149" s="4" t="s">
        <v>24</v>
      </c>
    </row>
    <row r="150" spans="1:27" s="1" customFormat="1">
      <c r="A150" s="7" t="s">
        <v>7</v>
      </c>
      <c r="B150" s="7"/>
      <c r="C150" s="7" t="s">
        <v>36</v>
      </c>
      <c r="D150" s="7"/>
      <c r="E150" s="1" t="s">
        <v>17</v>
      </c>
      <c r="F150" s="14">
        <f>MAX(B151:AH151)+0.1</f>
        <v>3.6</v>
      </c>
    </row>
    <row r="151" spans="1:27" s="1" customFormat="1">
      <c r="A151" s="7" t="s">
        <v>0</v>
      </c>
      <c r="B151" s="7">
        <v>1.2494E-2</v>
      </c>
      <c r="C151" s="7">
        <v>2.4989000000000001E-2</v>
      </c>
      <c r="D151" s="7">
        <v>3.7483000000000002E-2</v>
      </c>
      <c r="E151" s="7">
        <v>4.9977000000000001E-2</v>
      </c>
      <c r="F151" s="7">
        <v>6.2472E-2</v>
      </c>
      <c r="G151" s="7">
        <v>7.4966000000000005E-2</v>
      </c>
      <c r="H151" s="7">
        <v>8.7459999999999996E-2</v>
      </c>
      <c r="I151" s="7">
        <v>9.9955000000000002E-2</v>
      </c>
      <c r="J151" s="7">
        <v>0.1</v>
      </c>
      <c r="K151" s="7">
        <v>0.3</v>
      </c>
      <c r="L151" s="7">
        <v>0.5</v>
      </c>
      <c r="M151" s="7">
        <v>0.7</v>
      </c>
      <c r="N151" s="7">
        <v>0.9</v>
      </c>
      <c r="O151" s="7">
        <v>1.1000000000000001</v>
      </c>
      <c r="P151" s="7">
        <v>1.3</v>
      </c>
      <c r="Q151" s="7">
        <v>1.5</v>
      </c>
      <c r="R151" s="7">
        <v>1.7</v>
      </c>
      <c r="S151" s="7">
        <v>1.9</v>
      </c>
      <c r="T151" s="7">
        <v>2.1</v>
      </c>
      <c r="U151" s="7">
        <v>2.2999999999999998</v>
      </c>
      <c r="V151" s="7">
        <v>2.5</v>
      </c>
      <c r="W151" s="7">
        <v>2.7</v>
      </c>
      <c r="X151" s="7">
        <v>2.9</v>
      </c>
      <c r="Y151" s="7">
        <v>3.1</v>
      </c>
      <c r="Z151" s="7">
        <v>3.3</v>
      </c>
      <c r="AA151" s="7">
        <v>3.5</v>
      </c>
    </row>
    <row r="152" spans="1:27">
      <c r="A152" s="7">
        <v>1244</v>
      </c>
      <c r="B152" s="8">
        <v>25.356959</v>
      </c>
      <c r="C152" s="8">
        <v>23.651229000000001</v>
      </c>
      <c r="D152" s="8">
        <v>21.840160999999998</v>
      </c>
      <c r="E152" s="8">
        <v>19.560162999999999</v>
      </c>
      <c r="F152" s="8">
        <v>17.200892</v>
      </c>
      <c r="G152" s="8">
        <v>15.208945</v>
      </c>
      <c r="H152" s="8">
        <v>13.393053999999999</v>
      </c>
      <c r="I152" s="8">
        <v>11.596928999999999</v>
      </c>
      <c r="J152" s="8">
        <v>11.590484</v>
      </c>
      <c r="K152" s="8">
        <v>2.442949</v>
      </c>
      <c r="L152" s="8">
        <v>0.71637399999999996</v>
      </c>
      <c r="M152" s="8">
        <v>0.115226</v>
      </c>
      <c r="N152" s="8">
        <v>3.8108000000000003E-2</v>
      </c>
      <c r="O152" s="8">
        <v>2.5430000000000001E-2</v>
      </c>
      <c r="P152" s="8">
        <v>8.548E-3</v>
      </c>
      <c r="Q152" s="8">
        <v>3.6080000000000001E-3</v>
      </c>
      <c r="R152" s="8">
        <v>4.3059999999999999E-3</v>
      </c>
      <c r="S152" s="8">
        <v>1.6379999999999999E-3</v>
      </c>
      <c r="T152" s="8">
        <v>1.268E-3</v>
      </c>
      <c r="U152" s="8">
        <v>2.2169999999999998E-3</v>
      </c>
      <c r="V152" s="8">
        <v>2.14E-3</v>
      </c>
      <c r="W152" s="8">
        <v>2.6900000000000001E-3</v>
      </c>
      <c r="X152" s="8">
        <v>1.921E-3</v>
      </c>
      <c r="Y152" s="8">
        <v>2.5600000000000002E-3</v>
      </c>
      <c r="Z152" s="8">
        <v>1.0430000000000001E-3</v>
      </c>
      <c r="AA152" s="8">
        <v>2.9870000000000001E-3</v>
      </c>
    </row>
    <row r="153" spans="1:27">
      <c r="A153" s="7">
        <v>1922</v>
      </c>
      <c r="B153" s="8">
        <v>2.7413189999999998</v>
      </c>
      <c r="C153" s="8">
        <v>2.539736</v>
      </c>
      <c r="D153" s="8">
        <v>2.3893650000000002</v>
      </c>
      <c r="E153" s="8">
        <v>2.2530869999999998</v>
      </c>
      <c r="F153" s="8">
        <v>2.0942319999999999</v>
      </c>
      <c r="G153" s="8">
        <v>1.936026</v>
      </c>
      <c r="H153" s="8">
        <v>1.774505</v>
      </c>
      <c r="I153" s="8">
        <v>1.613526</v>
      </c>
      <c r="J153" s="8">
        <v>1.6127339999999999</v>
      </c>
      <c r="K153" s="8">
        <v>0.37450899999999998</v>
      </c>
      <c r="L153" s="8">
        <v>0.12214</v>
      </c>
      <c r="M153" s="8">
        <v>4.4162E-2</v>
      </c>
      <c r="N153" s="8">
        <v>1.4911000000000001E-2</v>
      </c>
      <c r="O153" s="8">
        <v>3.8349999999999999E-3</v>
      </c>
      <c r="P153" s="8">
        <v>1.588E-3</v>
      </c>
      <c r="Q153" s="8">
        <v>1.3029999999999999E-3</v>
      </c>
      <c r="R153" s="8">
        <v>1.554E-3</v>
      </c>
      <c r="S153" s="8">
        <v>1.0020000000000001E-3</v>
      </c>
      <c r="T153" s="8">
        <v>1.3309999999999999E-3</v>
      </c>
      <c r="U153" s="8">
        <v>1.923E-3</v>
      </c>
      <c r="V153" s="8">
        <v>8.4699999999999999E-4</v>
      </c>
      <c r="W153" s="8">
        <v>1.6800000000000001E-3</v>
      </c>
      <c r="X153" s="8">
        <v>1.0250000000000001E-3</v>
      </c>
      <c r="Y153" s="8">
        <v>1.0120000000000001E-3</v>
      </c>
      <c r="Z153" s="8">
        <v>5.7700000000000004E-4</v>
      </c>
      <c r="AA153" s="8">
        <v>1.3519999999999999E-3</v>
      </c>
    </row>
    <row r="154" spans="1:27">
      <c r="A154" s="7">
        <v>2029</v>
      </c>
      <c r="B154" s="8">
        <v>1.217095</v>
      </c>
      <c r="C154" s="8">
        <v>1.112279</v>
      </c>
      <c r="D154" s="8">
        <v>0.99243499999999996</v>
      </c>
      <c r="E154" s="8">
        <v>0.90211699999999995</v>
      </c>
      <c r="F154" s="8">
        <v>0.820828</v>
      </c>
      <c r="G154" s="8">
        <v>0.73558000000000001</v>
      </c>
      <c r="H154" s="8">
        <v>0.66919899999999999</v>
      </c>
      <c r="I154" s="8">
        <v>0.61945700000000004</v>
      </c>
      <c r="J154" s="8">
        <v>0.61949500000000002</v>
      </c>
      <c r="K154" s="8">
        <v>0.30225000000000002</v>
      </c>
      <c r="L154" s="8">
        <v>9.1327000000000005E-2</v>
      </c>
      <c r="M154" s="8">
        <v>2.0455000000000001E-2</v>
      </c>
      <c r="N154" s="8">
        <v>5.5250000000000004E-3</v>
      </c>
      <c r="O154" s="8">
        <v>2.16E-3</v>
      </c>
      <c r="P154" s="8">
        <v>1.5319999999999999E-3</v>
      </c>
      <c r="Q154" s="8">
        <v>7.7499999999999997E-4</v>
      </c>
      <c r="R154" s="8">
        <v>1.147E-3</v>
      </c>
      <c r="S154" s="8">
        <v>9.5100000000000002E-4</v>
      </c>
      <c r="T154" s="8">
        <v>1.072E-3</v>
      </c>
      <c r="U154" s="8">
        <v>6.0499999999999996E-4</v>
      </c>
      <c r="V154" s="8">
        <v>1.2099999999999999E-3</v>
      </c>
      <c r="W154" s="8">
        <v>1.1590000000000001E-3</v>
      </c>
      <c r="X154" s="8">
        <v>6.3400000000000001E-4</v>
      </c>
      <c r="Y154" s="8">
        <v>1.031E-3</v>
      </c>
      <c r="Z154" s="8">
        <v>9.6299999999999999E-4</v>
      </c>
      <c r="AA154" s="8">
        <v>9.4600000000000001E-4</v>
      </c>
    </row>
    <row r="155" spans="1:27">
      <c r="A155" s="7"/>
    </row>
    <row r="156" spans="1:27">
      <c r="I156" s="9" t="s">
        <v>14</v>
      </c>
      <c r="J156" s="9" t="s">
        <v>15</v>
      </c>
      <c r="K156" s="9" t="s">
        <v>16</v>
      </c>
    </row>
    <row r="157" spans="1:27">
      <c r="I157" s="10">
        <v>1244</v>
      </c>
      <c r="J157" s="9">
        <v>0.34</v>
      </c>
      <c r="K157" s="6" t="s">
        <v>13</v>
      </c>
    </row>
    <row r="158" spans="1:27">
      <c r="I158" s="11">
        <v>1922</v>
      </c>
      <c r="J158" s="9">
        <v>7.0000000000000007E-2</v>
      </c>
      <c r="K158" s="12">
        <f>LOG(I158/1244,2^(1/1200))</f>
        <v>753.14622077179104</v>
      </c>
    </row>
    <row r="159" spans="1:27">
      <c r="I159" s="11">
        <v>2029</v>
      </c>
      <c r="J159" s="6">
        <v>0.04</v>
      </c>
      <c r="K159" s="13">
        <f>LOG(I159/1244,2^(1/1200))</f>
        <v>846.93885555128304</v>
      </c>
      <c r="L159" s="2" t="s">
        <v>1</v>
      </c>
    </row>
    <row r="164" spans="1:27">
      <c r="J164" s="2" t="s">
        <v>1</v>
      </c>
    </row>
    <row r="172" spans="1:27">
      <c r="A172" s="16" t="s">
        <v>25</v>
      </c>
    </row>
    <row r="173" spans="1:27">
      <c r="A173" s="7" t="s">
        <v>11</v>
      </c>
      <c r="B173" s="7"/>
      <c r="C173" s="1" t="s">
        <v>37</v>
      </c>
      <c r="E173" s="1" t="s">
        <v>17</v>
      </c>
      <c r="F173" s="14">
        <f>MAX(B174:AH174)+0.1</f>
        <v>3.2</v>
      </c>
    </row>
    <row r="174" spans="1:27" s="1" customFormat="1">
      <c r="A174" s="7" t="s">
        <v>0</v>
      </c>
      <c r="B174" s="7">
        <v>1.2494E-2</v>
      </c>
      <c r="C174" s="7">
        <v>2.4989000000000001E-2</v>
      </c>
      <c r="D174" s="7">
        <v>3.7483000000000002E-2</v>
      </c>
      <c r="E174" s="7">
        <v>4.9977000000000001E-2</v>
      </c>
      <c r="F174" s="7">
        <v>6.2472E-2</v>
      </c>
      <c r="G174" s="7">
        <v>7.4966000000000005E-2</v>
      </c>
      <c r="H174" s="7">
        <v>8.7459999999999996E-2</v>
      </c>
      <c r="I174" s="7">
        <v>9.9955000000000002E-2</v>
      </c>
      <c r="J174" s="7">
        <v>0.1</v>
      </c>
      <c r="K174" s="7">
        <v>0.3</v>
      </c>
      <c r="L174" s="7">
        <v>0.5</v>
      </c>
      <c r="M174" s="7">
        <v>0.7</v>
      </c>
      <c r="N174" s="7">
        <v>0.9</v>
      </c>
      <c r="O174" s="7">
        <v>1.1000000000000001</v>
      </c>
      <c r="P174" s="7">
        <v>1.3</v>
      </c>
      <c r="Q174" s="7">
        <v>1.5</v>
      </c>
      <c r="R174" s="7">
        <v>1.7</v>
      </c>
      <c r="S174" s="7">
        <v>1.9</v>
      </c>
      <c r="T174" s="7">
        <v>2.1</v>
      </c>
      <c r="U174" s="7">
        <v>2.2999999999999998</v>
      </c>
      <c r="V174" s="7">
        <v>2.5</v>
      </c>
      <c r="W174" s="7">
        <v>2.7</v>
      </c>
      <c r="X174" s="7">
        <v>2.9</v>
      </c>
      <c r="Y174" s="7">
        <v>3.1</v>
      </c>
    </row>
    <row r="175" spans="1:27">
      <c r="A175" s="7">
        <v>1423.5</v>
      </c>
      <c r="B175" s="8">
        <v>19.618627</v>
      </c>
      <c r="C175" s="8">
        <v>21.503831999999999</v>
      </c>
      <c r="D175" s="8">
        <v>24.950804000000002</v>
      </c>
      <c r="E175" s="8">
        <v>26.815251</v>
      </c>
      <c r="F175" s="8">
        <v>27.015601</v>
      </c>
      <c r="G175" s="8">
        <v>26.236224</v>
      </c>
      <c r="H175" s="8">
        <v>25.053405999999999</v>
      </c>
      <c r="I175" s="8">
        <v>23.673608000000002</v>
      </c>
      <c r="J175" s="8">
        <v>23.667642000000001</v>
      </c>
      <c r="K175" s="8">
        <v>8.0257500000000004</v>
      </c>
      <c r="L175" s="8">
        <v>2.9247809999999999</v>
      </c>
      <c r="M175" s="8">
        <v>0.63085400000000003</v>
      </c>
      <c r="N175" s="8">
        <v>0.14948500000000001</v>
      </c>
      <c r="O175" s="8">
        <v>4.6574999999999998E-2</v>
      </c>
      <c r="P175" s="8">
        <v>1.1390000000000001E-2</v>
      </c>
      <c r="Q175" s="8">
        <v>3.898E-3</v>
      </c>
      <c r="R175" s="8">
        <v>2.2190000000000001E-3</v>
      </c>
      <c r="S175" s="8">
        <v>4.5960000000000003E-3</v>
      </c>
      <c r="T175" s="8">
        <v>2.202E-3</v>
      </c>
      <c r="U175" s="8">
        <v>2.928E-3</v>
      </c>
      <c r="V175" s="8">
        <v>3.493E-3</v>
      </c>
      <c r="W175" s="8">
        <v>3.1939999999999998E-3</v>
      </c>
      <c r="X175" s="8">
        <v>3.173E-3</v>
      </c>
      <c r="Y175" s="8">
        <v>2.7569999999999999E-3</v>
      </c>
      <c r="AA175" s="2" t="s">
        <v>1</v>
      </c>
    </row>
    <row r="176" spans="1:27">
      <c r="A176" s="7">
        <v>2020</v>
      </c>
      <c r="B176" s="8">
        <v>3.579844</v>
      </c>
      <c r="C176" s="8">
        <v>3.4562219999999999</v>
      </c>
      <c r="D176" s="8">
        <v>3.3462040000000002</v>
      </c>
      <c r="E176" s="8">
        <v>3.1936800000000001</v>
      </c>
      <c r="F176" s="8">
        <v>2.9902440000000001</v>
      </c>
      <c r="G176" s="8">
        <v>2.7960799999999999</v>
      </c>
      <c r="H176" s="8">
        <v>2.6294590000000002</v>
      </c>
      <c r="I176" s="8">
        <v>2.4822519999999999</v>
      </c>
      <c r="J176" s="8">
        <v>2.4820229999999999</v>
      </c>
      <c r="K176" s="8">
        <v>1.1304829999999999</v>
      </c>
      <c r="L176" s="8">
        <v>0.53166400000000003</v>
      </c>
      <c r="M176" s="8">
        <v>0.240898</v>
      </c>
      <c r="N176" s="8">
        <v>0.10803400000000001</v>
      </c>
      <c r="O176" s="8">
        <v>5.1597999999999998E-2</v>
      </c>
      <c r="P176" s="8">
        <v>2.5746000000000002E-2</v>
      </c>
      <c r="Q176" s="8">
        <v>1.3165E-2</v>
      </c>
      <c r="R176" s="8">
        <v>6.4799999999999996E-3</v>
      </c>
      <c r="S176" s="8">
        <v>3.8630000000000001E-3</v>
      </c>
      <c r="T176" s="8">
        <v>2.1199999999999999E-3</v>
      </c>
      <c r="U176" s="8">
        <v>5.8500000000000002E-4</v>
      </c>
      <c r="V176" s="8">
        <v>1.2899999999999999E-3</v>
      </c>
      <c r="W176" s="8">
        <v>1.4120000000000001E-3</v>
      </c>
      <c r="X176" s="8">
        <v>1.0300000000000001E-3</v>
      </c>
      <c r="Y176" s="8">
        <v>6.29E-4</v>
      </c>
      <c r="AA176" s="2" t="s">
        <v>1</v>
      </c>
    </row>
    <row r="177" spans="1:27">
      <c r="A177" s="7">
        <v>2116</v>
      </c>
      <c r="B177" s="8">
        <v>0.75109700000000001</v>
      </c>
      <c r="C177" s="8">
        <v>0.459507</v>
      </c>
      <c r="D177" s="8">
        <v>0.408723</v>
      </c>
      <c r="E177" s="8">
        <v>0.39723900000000001</v>
      </c>
      <c r="F177" s="8">
        <v>0.41772199999999998</v>
      </c>
      <c r="G177" s="8">
        <v>0.42338700000000001</v>
      </c>
      <c r="H177" s="8">
        <v>0.411188</v>
      </c>
      <c r="I177" s="8">
        <v>0.40095599999999998</v>
      </c>
      <c r="J177" s="8">
        <v>0.40074399999999999</v>
      </c>
      <c r="K177" s="8">
        <v>0.125556</v>
      </c>
      <c r="L177" s="8">
        <v>3.6403999999999999E-2</v>
      </c>
      <c r="M177" s="8">
        <v>7.9150000000000002E-3</v>
      </c>
      <c r="N177" s="8">
        <v>2.2980000000000001E-3</v>
      </c>
      <c r="O177" s="8">
        <v>1.42E-3</v>
      </c>
      <c r="P177" s="8">
        <v>8.7000000000000001E-4</v>
      </c>
      <c r="Q177" s="8">
        <v>1.1670000000000001E-3</v>
      </c>
      <c r="R177" s="8">
        <v>8.2100000000000001E-4</v>
      </c>
      <c r="S177" s="8">
        <v>1.1689999999999999E-3</v>
      </c>
      <c r="T177" s="8">
        <v>1.1839999999999999E-3</v>
      </c>
      <c r="U177" s="8">
        <v>1.1329999999999999E-3</v>
      </c>
      <c r="V177" s="8">
        <v>1.0839999999999999E-3</v>
      </c>
      <c r="W177" s="8">
        <v>7.4600000000000003E-4</v>
      </c>
      <c r="X177" s="8">
        <v>6.9800000000000005E-4</v>
      </c>
      <c r="Y177" s="8">
        <v>9.77E-4</v>
      </c>
      <c r="AA177" s="2" t="s">
        <v>1</v>
      </c>
    </row>
    <row r="179" spans="1:27">
      <c r="I179" s="9" t="s">
        <v>14</v>
      </c>
      <c r="J179" s="9" t="s">
        <v>15</v>
      </c>
      <c r="K179" s="9" t="s">
        <v>16</v>
      </c>
    </row>
    <row r="180" spans="1:27">
      <c r="I180" s="10">
        <v>1423.5</v>
      </c>
      <c r="J180" s="10">
        <v>1.1599999999999999</v>
      </c>
      <c r="K180" s="6" t="s">
        <v>13</v>
      </c>
      <c r="N180" s="1" t="s">
        <v>1</v>
      </c>
    </row>
    <row r="181" spans="1:27">
      <c r="I181" s="11">
        <v>2020</v>
      </c>
      <c r="J181" s="10">
        <v>0.22</v>
      </c>
      <c r="K181" s="12">
        <f>LOG(I181/1423.5,2^(1/1200))</f>
        <v>605.89535987628074</v>
      </c>
    </row>
    <row r="182" spans="1:27">
      <c r="I182" s="11">
        <v>2116</v>
      </c>
      <c r="J182" s="11">
        <v>0.02</v>
      </c>
      <c r="K182" s="13">
        <f>LOG(I182/1423.5,2^(1/1200))</f>
        <v>686.27656124612463</v>
      </c>
    </row>
    <row r="184" spans="1:27">
      <c r="K184" s="2" t="s">
        <v>1</v>
      </c>
    </row>
    <row r="195" spans="1:25">
      <c r="A195" s="16" t="s">
        <v>26</v>
      </c>
    </row>
    <row r="196" spans="1:25">
      <c r="A196" s="7" t="s">
        <v>10</v>
      </c>
      <c r="B196" s="7"/>
      <c r="C196" s="1" t="s">
        <v>38</v>
      </c>
      <c r="E196" s="1" t="s">
        <v>17</v>
      </c>
      <c r="F196" s="14">
        <f>MAX(B197:AH197)+0.1</f>
        <v>3.2</v>
      </c>
    </row>
    <row r="197" spans="1:25" s="1" customFormat="1">
      <c r="A197" s="7" t="s">
        <v>0</v>
      </c>
      <c r="B197" s="7">
        <v>1.2494E-2</v>
      </c>
      <c r="C197" s="7">
        <v>2.4989000000000001E-2</v>
      </c>
      <c r="D197" s="7">
        <v>3.7483000000000002E-2</v>
      </c>
      <c r="E197" s="7">
        <v>4.9977000000000001E-2</v>
      </c>
      <c r="F197" s="7">
        <v>6.2472E-2</v>
      </c>
      <c r="G197" s="7">
        <v>7.4966000000000005E-2</v>
      </c>
      <c r="H197" s="7">
        <v>8.7459999999999996E-2</v>
      </c>
      <c r="I197" s="7">
        <v>9.9955000000000002E-2</v>
      </c>
      <c r="J197" s="7">
        <v>0.1</v>
      </c>
      <c r="K197" s="7">
        <v>0.3</v>
      </c>
      <c r="L197" s="7">
        <v>0.5</v>
      </c>
      <c r="M197" s="7">
        <v>0.7</v>
      </c>
      <c r="N197" s="7">
        <v>0.9</v>
      </c>
      <c r="O197" s="7">
        <v>1.1000000000000001</v>
      </c>
      <c r="P197" s="7">
        <v>1.3</v>
      </c>
      <c r="Q197" s="7">
        <v>1.5</v>
      </c>
      <c r="R197" s="7">
        <v>1.7</v>
      </c>
      <c r="S197" s="7">
        <v>1.9</v>
      </c>
      <c r="T197" s="7">
        <v>2.1</v>
      </c>
      <c r="U197" s="7">
        <v>2.2999999999999998</v>
      </c>
      <c r="V197" s="7">
        <v>2.5</v>
      </c>
      <c r="W197" s="7">
        <v>2.7</v>
      </c>
      <c r="X197" s="7">
        <v>2.9</v>
      </c>
      <c r="Y197" s="7">
        <v>3.1</v>
      </c>
    </row>
    <row r="198" spans="1:25">
      <c r="A198" s="7">
        <v>1626.5</v>
      </c>
      <c r="B198" s="8">
        <v>21.468181999999999</v>
      </c>
      <c r="C198" s="8">
        <v>19.82921</v>
      </c>
      <c r="D198" s="8">
        <v>18.831351999999999</v>
      </c>
      <c r="E198" s="8">
        <v>18.330302</v>
      </c>
      <c r="F198" s="8">
        <v>17.610424999999999</v>
      </c>
      <c r="G198" s="8">
        <v>16.67868</v>
      </c>
      <c r="H198" s="8">
        <v>15.754476</v>
      </c>
      <c r="I198" s="8">
        <v>14.985303</v>
      </c>
      <c r="J198" s="8">
        <v>14.982581</v>
      </c>
      <c r="K198" s="8">
        <v>6.5775589999999999</v>
      </c>
      <c r="L198" s="8">
        <v>1.630954</v>
      </c>
      <c r="M198" s="8">
        <v>0.46268999999999999</v>
      </c>
      <c r="N198" s="8">
        <v>0.163387</v>
      </c>
      <c r="O198" s="8">
        <v>4.7022000000000001E-2</v>
      </c>
      <c r="P198" s="8">
        <v>1.3804E-2</v>
      </c>
      <c r="Q198" s="8">
        <v>3.055E-3</v>
      </c>
      <c r="R198" s="8">
        <v>2.0400000000000001E-3</v>
      </c>
      <c r="S198" s="8">
        <v>2.7620000000000001E-3</v>
      </c>
      <c r="T198" s="8">
        <v>1.622E-3</v>
      </c>
      <c r="U198" s="8">
        <v>1.619E-3</v>
      </c>
      <c r="V198" s="8">
        <v>1.488E-3</v>
      </c>
      <c r="W198" s="8">
        <v>1.802E-3</v>
      </c>
      <c r="X198" s="8">
        <v>1.2880000000000001E-3</v>
      </c>
      <c r="Y198" s="8">
        <v>1.3140000000000001E-3</v>
      </c>
    </row>
    <row r="199" spans="1:25">
      <c r="A199" s="7">
        <v>605.5</v>
      </c>
      <c r="B199" s="8">
        <v>1.5981799999999999</v>
      </c>
      <c r="C199" s="8">
        <v>1.5284789999999999</v>
      </c>
      <c r="D199" s="8">
        <v>1.466674</v>
      </c>
      <c r="E199" s="8">
        <v>1.3905890000000001</v>
      </c>
      <c r="F199" s="8">
        <v>1.20343</v>
      </c>
      <c r="G199" s="8">
        <v>0.99071100000000001</v>
      </c>
      <c r="H199" s="8">
        <v>0.83502600000000005</v>
      </c>
      <c r="I199" s="8">
        <v>0.70108000000000004</v>
      </c>
      <c r="J199" s="8">
        <v>0.70101000000000002</v>
      </c>
      <c r="K199" s="8">
        <v>0.20938699999999999</v>
      </c>
      <c r="L199" s="8">
        <v>2.9909000000000002E-2</v>
      </c>
      <c r="M199" s="8">
        <v>1.2795000000000001E-2</v>
      </c>
      <c r="N199" s="8">
        <v>1.0264000000000001E-2</v>
      </c>
      <c r="O199" s="8">
        <v>8.7200000000000003E-3</v>
      </c>
      <c r="P199" s="8">
        <v>1.3125E-2</v>
      </c>
      <c r="Q199" s="8">
        <v>1.3377999999999999E-2</v>
      </c>
      <c r="R199" s="8">
        <v>8.9899999999999997E-3</v>
      </c>
      <c r="S199" s="8">
        <v>8.9230000000000004E-3</v>
      </c>
      <c r="T199" s="8">
        <v>4.6449999999999998E-3</v>
      </c>
      <c r="U199" s="8">
        <v>8.4169999999999991E-3</v>
      </c>
      <c r="V199" s="8">
        <v>7.2969999999999997E-3</v>
      </c>
      <c r="W199" s="8">
        <v>1.0588999999999999E-2</v>
      </c>
      <c r="X199" s="8">
        <v>7.1859999999999997E-3</v>
      </c>
      <c r="Y199" s="8">
        <v>1.2566000000000001E-2</v>
      </c>
    </row>
    <row r="200" spans="1:25">
      <c r="A200" s="7">
        <v>31.5</v>
      </c>
      <c r="B200" s="8">
        <v>1.167308</v>
      </c>
      <c r="C200" s="8">
        <v>0.82102200000000003</v>
      </c>
      <c r="D200" s="8">
        <v>0.68544099999999997</v>
      </c>
      <c r="E200" s="8">
        <v>0.69033299999999997</v>
      </c>
      <c r="F200" s="8">
        <v>0.67247900000000005</v>
      </c>
      <c r="G200" s="8">
        <v>0.58012399999999997</v>
      </c>
      <c r="H200" s="8">
        <v>0.46405999999999997</v>
      </c>
      <c r="I200" s="8">
        <v>0.38868599999999998</v>
      </c>
      <c r="J200" s="8">
        <v>0.38762799999999997</v>
      </c>
      <c r="K200" s="8">
        <v>0.28726299999999999</v>
      </c>
      <c r="L200" s="8">
        <v>0.24038999999999999</v>
      </c>
      <c r="M200" s="8">
        <v>0.15767900000000001</v>
      </c>
      <c r="N200" s="8">
        <v>9.2942999999999998E-2</v>
      </c>
      <c r="O200" s="8">
        <v>0.12543599999999999</v>
      </c>
      <c r="P200" s="8">
        <v>0.13584499999999999</v>
      </c>
      <c r="Q200" s="8">
        <v>0.123446</v>
      </c>
      <c r="R200" s="8">
        <v>6.3882999999999995E-2</v>
      </c>
      <c r="S200" s="8">
        <v>6.0673999999999999E-2</v>
      </c>
      <c r="T200" s="8">
        <v>9.2078999999999994E-2</v>
      </c>
      <c r="U200" s="8">
        <v>8.3502999999999994E-2</v>
      </c>
      <c r="V200" s="8">
        <v>8.8803000000000007E-2</v>
      </c>
      <c r="W200" s="8">
        <v>8.1201999999999996E-2</v>
      </c>
      <c r="X200" s="8">
        <v>4.9145000000000001E-2</v>
      </c>
      <c r="Y200" s="8">
        <v>0.109928</v>
      </c>
    </row>
    <row r="201" spans="1:25">
      <c r="A201" s="7">
        <v>2401</v>
      </c>
      <c r="B201" s="8">
        <v>1.16353</v>
      </c>
      <c r="C201" s="8">
        <v>1.139143</v>
      </c>
      <c r="D201" s="8">
        <v>1.1248149999999999</v>
      </c>
      <c r="E201" s="8">
        <v>1.054521</v>
      </c>
      <c r="F201" s="8">
        <v>0.98084700000000002</v>
      </c>
      <c r="G201" s="8">
        <v>0.91544700000000001</v>
      </c>
      <c r="H201" s="8">
        <v>0.85750400000000004</v>
      </c>
      <c r="I201" s="8">
        <v>0.79282699999999995</v>
      </c>
      <c r="J201" s="8">
        <v>0.79178999999999999</v>
      </c>
      <c r="K201" s="8">
        <v>0.26620899999999997</v>
      </c>
      <c r="L201" s="8">
        <v>5.8618999999999997E-2</v>
      </c>
      <c r="M201" s="8">
        <v>8.4460000000000004E-3</v>
      </c>
      <c r="N201" s="8">
        <v>2.3540000000000002E-3</v>
      </c>
      <c r="O201" s="8">
        <v>1.0219999999999999E-3</v>
      </c>
      <c r="P201" s="8">
        <v>9.3999999999999997E-4</v>
      </c>
      <c r="Q201" s="8">
        <v>1.464E-3</v>
      </c>
      <c r="R201" s="8">
        <v>8.5099999999999998E-4</v>
      </c>
      <c r="S201" s="8">
        <v>8.2700000000000004E-4</v>
      </c>
      <c r="T201" s="8">
        <v>6.96E-4</v>
      </c>
      <c r="U201" s="8">
        <v>6.5099999999999999E-4</v>
      </c>
      <c r="V201" s="8">
        <v>9.8700000000000003E-4</v>
      </c>
      <c r="W201" s="8">
        <v>1.026E-3</v>
      </c>
      <c r="X201" s="8">
        <v>8.12E-4</v>
      </c>
      <c r="Y201" s="8">
        <v>8.0000000000000004E-4</v>
      </c>
    </row>
    <row r="202" spans="1:25">
      <c r="A202" s="7">
        <v>2360</v>
      </c>
      <c r="B202" s="8">
        <v>0.62223399999999995</v>
      </c>
      <c r="C202" s="8">
        <v>0.65640399999999999</v>
      </c>
      <c r="D202" s="8">
        <v>0.72112399999999999</v>
      </c>
      <c r="E202" s="8">
        <v>0.69725099999999995</v>
      </c>
      <c r="F202" s="8">
        <v>0.66191999999999995</v>
      </c>
      <c r="G202" s="8">
        <v>0.59994099999999995</v>
      </c>
      <c r="H202" s="8">
        <v>0.53315299999999999</v>
      </c>
      <c r="I202" s="8">
        <v>0.47409400000000002</v>
      </c>
      <c r="J202" s="8">
        <v>0.474493</v>
      </c>
      <c r="K202" s="8">
        <v>0.10838100000000001</v>
      </c>
      <c r="L202" s="8">
        <v>1.3344999999999999E-2</v>
      </c>
      <c r="M202" s="8">
        <v>4.1200000000000004E-3</v>
      </c>
      <c r="N202" s="8">
        <v>1.3979999999999999E-3</v>
      </c>
      <c r="O202" s="8">
        <v>8.1300000000000003E-4</v>
      </c>
      <c r="P202" s="8">
        <v>9.3999999999999997E-4</v>
      </c>
      <c r="Q202" s="8">
        <v>1.3370000000000001E-3</v>
      </c>
      <c r="R202" s="7">
        <v>1.387E-3</v>
      </c>
      <c r="S202" s="7">
        <v>1.067E-3</v>
      </c>
      <c r="T202" s="8">
        <v>8.5400000000000005E-4</v>
      </c>
      <c r="U202" s="7">
        <v>1.2869999999999999E-3</v>
      </c>
      <c r="V202" s="8">
        <v>6.6200000000000005E-4</v>
      </c>
      <c r="W202" s="7">
        <v>1.178E-3</v>
      </c>
      <c r="X202" s="7">
        <v>1.297E-3</v>
      </c>
      <c r="Y202" s="8">
        <v>6.3199999999999997E-4</v>
      </c>
    </row>
    <row r="203" spans="1:25">
      <c r="A203" s="7">
        <v>2279.5</v>
      </c>
      <c r="B203" s="8">
        <v>0.38251000000000002</v>
      </c>
      <c r="C203" s="8">
        <v>0.26599499999999998</v>
      </c>
      <c r="D203" s="8">
        <v>0.26094400000000001</v>
      </c>
      <c r="E203" s="8">
        <v>0.250832</v>
      </c>
      <c r="F203" s="8">
        <v>0.246698</v>
      </c>
      <c r="G203" s="8">
        <v>0.22855500000000001</v>
      </c>
      <c r="H203" s="8">
        <v>0.217028</v>
      </c>
      <c r="I203" s="8">
        <v>0.204789</v>
      </c>
      <c r="J203" s="8">
        <v>0.20486699999999999</v>
      </c>
      <c r="K203" s="8">
        <v>6.2799999999999995E-2</v>
      </c>
      <c r="L203" s="8">
        <v>2.7976999999999998E-2</v>
      </c>
      <c r="M203" s="8">
        <v>1.0914999999999999E-2</v>
      </c>
      <c r="N203" s="8">
        <v>4.4200000000000003E-3</v>
      </c>
      <c r="O203" s="8">
        <v>1.8270000000000001E-3</v>
      </c>
      <c r="P203" s="8">
        <v>8.3500000000000002E-4</v>
      </c>
      <c r="Q203" s="8">
        <v>8.6399999999999997E-4</v>
      </c>
      <c r="R203" s="8">
        <v>1.2080000000000001E-3</v>
      </c>
      <c r="S203" s="8">
        <v>9.2699999999999998E-4</v>
      </c>
      <c r="T203" s="7">
        <v>9.4200000000000002E-4</v>
      </c>
      <c r="U203" s="8">
        <v>1.06E-3</v>
      </c>
      <c r="V203" s="8">
        <v>6.7100000000000005E-4</v>
      </c>
      <c r="W203" s="8">
        <v>6.7500000000000004E-4</v>
      </c>
      <c r="X203" s="8">
        <v>8.4500000000000005E-4</v>
      </c>
      <c r="Y203" s="7">
        <v>7.9500000000000003E-4</v>
      </c>
    </row>
    <row r="204" spans="1:25">
      <c r="A204" s="7"/>
    </row>
    <row r="205" spans="1:25">
      <c r="I205" s="9" t="s">
        <v>14</v>
      </c>
      <c r="J205" s="9" t="s">
        <v>15</v>
      </c>
      <c r="K205" s="9" t="s">
        <v>16</v>
      </c>
    </row>
    <row r="206" spans="1:25">
      <c r="I206" s="10">
        <v>1626.5</v>
      </c>
      <c r="J206" s="17">
        <v>0.8</v>
      </c>
      <c r="K206" s="6" t="s">
        <v>13</v>
      </c>
    </row>
    <row r="207" spans="1:25">
      <c r="G207" s="1"/>
      <c r="I207" s="11">
        <v>605.5</v>
      </c>
      <c r="J207" s="18">
        <v>0.02</v>
      </c>
      <c r="K207" s="13">
        <f>LOG(I207/1626,2^(1/1200))</f>
        <v>-1710.1540708568698</v>
      </c>
    </row>
    <row r="208" spans="1:25">
      <c r="I208" s="11">
        <v>31.5</v>
      </c>
      <c r="J208" s="18">
        <v>0.09</v>
      </c>
      <c r="K208" s="13">
        <f>LOG(I208/1626,2^(1/1200))</f>
        <v>-6827.7979422902563</v>
      </c>
    </row>
    <row r="209" spans="1:21">
      <c r="I209" s="11">
        <v>2401</v>
      </c>
      <c r="J209" s="17">
        <v>0.03</v>
      </c>
      <c r="K209" s="12">
        <f>LOG(I209/1626,2^(1/1200))</f>
        <v>674.76977538647873</v>
      </c>
    </row>
    <row r="210" spans="1:21">
      <c r="I210" s="11">
        <v>2360</v>
      </c>
      <c r="J210" s="18">
        <v>0.01</v>
      </c>
      <c r="K210" s="13">
        <f>LOG(I210/1626,2^(1/1200))</f>
        <v>644.95152260902273</v>
      </c>
    </row>
    <row r="211" spans="1:21">
      <c r="I211" s="11">
        <v>2279.5</v>
      </c>
      <c r="J211" s="18">
        <v>0.01</v>
      </c>
      <c r="K211" s="13">
        <f>LOG(I211/1626,2^(1/1200))</f>
        <v>584.86818214769539</v>
      </c>
    </row>
    <row r="213" spans="1:21">
      <c r="I213" s="2" t="s">
        <v>1</v>
      </c>
    </row>
    <row r="214" spans="1:21">
      <c r="I214" s="2" t="s">
        <v>1</v>
      </c>
    </row>
    <row r="221" spans="1:21">
      <c r="A221" s="16" t="s">
        <v>27</v>
      </c>
    </row>
    <row r="222" spans="1:21" s="1" customFormat="1">
      <c r="A222" s="7" t="s">
        <v>8</v>
      </c>
      <c r="B222" s="7"/>
      <c r="C222" s="7" t="s">
        <v>39</v>
      </c>
      <c r="D222" s="7"/>
      <c r="E222" s="1" t="s">
        <v>17</v>
      </c>
      <c r="F222" s="14">
        <f>MAX(B223:AH223)+0.1</f>
        <v>2.4</v>
      </c>
    </row>
    <row r="223" spans="1:21" s="1" customFormat="1">
      <c r="A223" s="7" t="s">
        <v>0</v>
      </c>
      <c r="B223" s="7">
        <v>1.2494E-2</v>
      </c>
      <c r="C223" s="7">
        <v>2.4989000000000001E-2</v>
      </c>
      <c r="D223" s="7">
        <v>3.7483000000000002E-2</v>
      </c>
      <c r="E223" s="7">
        <v>4.9977000000000001E-2</v>
      </c>
      <c r="F223" s="7">
        <v>6.2472E-2</v>
      </c>
      <c r="G223" s="7">
        <v>7.4966000000000005E-2</v>
      </c>
      <c r="H223" s="7">
        <v>8.7459999999999996E-2</v>
      </c>
      <c r="I223" s="7">
        <v>9.9955000000000002E-2</v>
      </c>
      <c r="J223" s="7">
        <v>0.1</v>
      </c>
      <c r="K223" s="7">
        <v>0.3</v>
      </c>
      <c r="L223" s="7">
        <v>0.5</v>
      </c>
      <c r="M223" s="7">
        <v>0.7</v>
      </c>
      <c r="N223" s="7">
        <v>0.9</v>
      </c>
      <c r="O223" s="7">
        <v>1.1000000000000001</v>
      </c>
      <c r="P223" s="7">
        <v>1.3</v>
      </c>
      <c r="Q223" s="7">
        <v>1.5</v>
      </c>
      <c r="R223" s="7">
        <v>1.7</v>
      </c>
      <c r="S223" s="7">
        <v>1.9</v>
      </c>
      <c r="T223" s="7">
        <v>2.1</v>
      </c>
      <c r="U223" s="7">
        <v>2.2999999999999998</v>
      </c>
    </row>
    <row r="224" spans="1:21">
      <c r="A224" s="7">
        <v>1862.5</v>
      </c>
      <c r="B224" s="8">
        <v>31.466332000000001</v>
      </c>
      <c r="C224" s="8">
        <v>33.999344999999998</v>
      </c>
      <c r="D224" s="8">
        <v>33.018452000000003</v>
      </c>
      <c r="E224" s="8">
        <v>31.408087999999999</v>
      </c>
      <c r="F224" s="8">
        <v>29.470965</v>
      </c>
      <c r="G224" s="8">
        <v>27.559138000000001</v>
      </c>
      <c r="H224" s="8">
        <v>25.537873999999999</v>
      </c>
      <c r="I224" s="8">
        <v>23.457629000000001</v>
      </c>
      <c r="J224" s="8">
        <v>23.450604999999999</v>
      </c>
      <c r="K224" s="8">
        <v>3.1745480000000001</v>
      </c>
      <c r="L224" s="8">
        <v>0.44640000000000002</v>
      </c>
      <c r="M224" s="8">
        <v>0.13136600000000001</v>
      </c>
      <c r="N224" s="8">
        <v>2.7227999999999999E-2</v>
      </c>
      <c r="O224" s="8">
        <v>1.1398999999999999E-2</v>
      </c>
      <c r="P224" s="8">
        <v>2.8010000000000001E-3</v>
      </c>
      <c r="Q224" s="8">
        <v>2.1440000000000001E-3</v>
      </c>
      <c r="R224" s="8">
        <v>1.2830000000000001E-3</v>
      </c>
      <c r="S224" s="8">
        <v>1.7049999999999999E-3</v>
      </c>
      <c r="T224" s="8">
        <v>9.9200000000000004E-4</v>
      </c>
      <c r="U224" s="8">
        <v>1.284E-3</v>
      </c>
    </row>
    <row r="225" spans="1:21">
      <c r="A225" s="7">
        <v>765</v>
      </c>
      <c r="B225" s="8">
        <v>1.335135</v>
      </c>
      <c r="C225" s="8">
        <v>1.3451420000000001</v>
      </c>
      <c r="D225" s="8">
        <v>1.078176</v>
      </c>
      <c r="E225" s="8">
        <v>0.94916500000000004</v>
      </c>
      <c r="F225" s="8">
        <v>0.78325999999999996</v>
      </c>
      <c r="G225" s="8">
        <v>0.62804800000000005</v>
      </c>
      <c r="H225" s="8">
        <v>0.51082899999999998</v>
      </c>
      <c r="I225" s="8">
        <v>0.42249199999999998</v>
      </c>
      <c r="J225" s="8">
        <v>0.42141000000000001</v>
      </c>
      <c r="K225" s="8">
        <v>5.0250000000000003E-2</v>
      </c>
      <c r="L225" s="8">
        <v>1.03E-2</v>
      </c>
      <c r="M225" s="8">
        <v>6.0280000000000004E-3</v>
      </c>
      <c r="N225" s="8">
        <v>5.437E-3</v>
      </c>
      <c r="O225" s="8">
        <v>2.5929999999999998E-3</v>
      </c>
      <c r="P225" s="8">
        <v>3.8210000000000002E-3</v>
      </c>
      <c r="Q225" s="8">
        <v>3.552E-3</v>
      </c>
      <c r="R225" s="8">
        <v>4.1000000000000003E-3</v>
      </c>
      <c r="S225" s="8">
        <v>5.4000000000000003E-3</v>
      </c>
      <c r="T225" s="8">
        <v>4.7800000000000004E-3</v>
      </c>
      <c r="U225" s="8">
        <v>1.722E-3</v>
      </c>
    </row>
    <row r="226" spans="1:21">
      <c r="A226" s="7">
        <v>2580.5</v>
      </c>
      <c r="B226" s="8">
        <v>0.83446100000000001</v>
      </c>
      <c r="C226" s="8">
        <v>0.87835799999999997</v>
      </c>
      <c r="D226" s="8">
        <v>0.95080500000000001</v>
      </c>
      <c r="E226" s="8">
        <v>0.96855800000000003</v>
      </c>
      <c r="F226" s="8">
        <v>0.947936</v>
      </c>
      <c r="G226" s="8">
        <v>0.92042900000000005</v>
      </c>
      <c r="H226" s="8">
        <v>0.88984200000000002</v>
      </c>
      <c r="I226" s="8">
        <v>0.85943800000000004</v>
      </c>
      <c r="J226" s="8">
        <v>0.86054299999999995</v>
      </c>
      <c r="K226" s="8">
        <v>0.39156299999999999</v>
      </c>
      <c r="L226" s="8">
        <v>0.157496</v>
      </c>
      <c r="M226" s="8">
        <v>6.0693999999999998E-2</v>
      </c>
      <c r="N226" s="8">
        <v>2.3838000000000002E-2</v>
      </c>
      <c r="O226" s="8">
        <v>9.3710000000000009E-3</v>
      </c>
      <c r="P226" s="8">
        <v>4.0289999999999996E-3</v>
      </c>
      <c r="Q226" s="8">
        <v>1.3029999999999999E-3</v>
      </c>
      <c r="R226" s="8">
        <v>6.96E-4</v>
      </c>
      <c r="S226" s="8">
        <v>9.7799999999999992E-4</v>
      </c>
      <c r="T226" s="8">
        <v>1.1479999999999999E-3</v>
      </c>
      <c r="U226" s="8">
        <v>6.3900000000000003E-4</v>
      </c>
    </row>
    <row r="227" spans="1:21">
      <c r="A227" s="7">
        <v>2474</v>
      </c>
      <c r="B227" s="8">
        <v>0.61728899999999998</v>
      </c>
      <c r="C227" s="8">
        <v>0.56772999999999996</v>
      </c>
      <c r="D227" s="8">
        <v>0.47577999999999998</v>
      </c>
      <c r="E227" s="8">
        <v>0.47700700000000001</v>
      </c>
      <c r="F227" s="8">
        <v>0.46412199999999998</v>
      </c>
      <c r="G227" s="8">
        <v>0.42550500000000002</v>
      </c>
      <c r="H227" s="8">
        <v>0.38950600000000002</v>
      </c>
      <c r="I227" s="8">
        <v>0.35740300000000003</v>
      </c>
      <c r="J227" s="8">
        <v>0.35661999999999999</v>
      </c>
      <c r="K227" s="8">
        <v>0.10535899999999999</v>
      </c>
      <c r="L227" s="8">
        <v>4.5615000000000003E-2</v>
      </c>
      <c r="M227" s="8">
        <v>1.5879999999999998E-2</v>
      </c>
      <c r="N227" s="8">
        <v>6.7409999999999996E-3</v>
      </c>
      <c r="O227" s="8">
        <v>2.6919999999999999E-3</v>
      </c>
      <c r="P227" s="8">
        <v>1.2409999999999999E-3</v>
      </c>
      <c r="Q227" s="8">
        <v>8.5599999999999999E-4</v>
      </c>
      <c r="R227" s="8">
        <v>5.0500000000000002E-4</v>
      </c>
      <c r="S227" s="8">
        <v>8.5899999999999995E-4</v>
      </c>
      <c r="T227" s="8">
        <v>6.1300000000000005E-4</v>
      </c>
      <c r="U227" s="8">
        <v>6.6600000000000003E-4</v>
      </c>
    </row>
    <row r="228" spans="1:21">
      <c r="A228" s="7"/>
    </row>
    <row r="229" spans="1:21">
      <c r="I229" s="9" t="s">
        <v>14</v>
      </c>
      <c r="J229" s="9" t="s">
        <v>15</v>
      </c>
      <c r="K229" s="9" t="s">
        <v>16</v>
      </c>
    </row>
    <row r="230" spans="1:21">
      <c r="I230" s="10">
        <v>1862.5</v>
      </c>
      <c r="J230" s="9">
        <v>0.61</v>
      </c>
      <c r="K230" s="6" t="s">
        <v>13</v>
      </c>
      <c r="L230" s="2" t="s">
        <v>1</v>
      </c>
    </row>
    <row r="231" spans="1:21">
      <c r="I231" s="11">
        <v>765</v>
      </c>
      <c r="J231" s="6">
        <v>0.01</v>
      </c>
      <c r="K231" s="13">
        <f>LOG(I231/1862.5,2^(1/1200))</f>
        <v>-1540.4505271882745</v>
      </c>
    </row>
    <row r="232" spans="1:21">
      <c r="I232" s="11">
        <v>2580.5</v>
      </c>
      <c r="J232" s="6">
        <v>0.02</v>
      </c>
      <c r="K232" s="13">
        <f>LOG(I232/1862.5,2^(1/1200))</f>
        <v>564.49224605660675</v>
      </c>
    </row>
    <row r="233" spans="1:21">
      <c r="I233" s="11">
        <v>2474</v>
      </c>
      <c r="J233" s="9">
        <v>0.05</v>
      </c>
      <c r="K233" s="12">
        <f>LOG(I233/1862.5,2^(1/1200))</f>
        <v>491.52608968738906</v>
      </c>
    </row>
    <row r="237" spans="1:21">
      <c r="I237" s="1"/>
    </row>
    <row r="245" spans="1:16">
      <c r="A245" s="16" t="s">
        <v>28</v>
      </c>
    </row>
    <row r="246" spans="1:16" s="1" customFormat="1">
      <c r="A246" s="7" t="s">
        <v>9</v>
      </c>
      <c r="B246" s="7"/>
      <c r="C246" s="7" t="s">
        <v>40</v>
      </c>
      <c r="D246" s="7"/>
      <c r="E246" s="1" t="s">
        <v>17</v>
      </c>
      <c r="F246" s="14">
        <f>MAX(B247:AH247)+0.1</f>
        <v>1.4000000000000001</v>
      </c>
    </row>
    <row r="247" spans="1:16" s="1" customFormat="1">
      <c r="A247" s="7" t="s">
        <v>0</v>
      </c>
      <c r="B247" s="7">
        <v>1.2494E-2</v>
      </c>
      <c r="C247" s="7">
        <v>2.4989000000000001E-2</v>
      </c>
      <c r="D247" s="7">
        <v>3.7483000000000002E-2</v>
      </c>
      <c r="E247" s="7">
        <v>4.9977000000000001E-2</v>
      </c>
      <c r="F247" s="7">
        <v>6.2472E-2</v>
      </c>
      <c r="G247" s="7">
        <v>7.4966000000000005E-2</v>
      </c>
      <c r="H247" s="7">
        <v>8.7459999999999996E-2</v>
      </c>
      <c r="I247" s="7">
        <v>9.9955000000000002E-2</v>
      </c>
      <c r="J247" s="7">
        <v>0.1</v>
      </c>
      <c r="K247" s="7">
        <v>0.3</v>
      </c>
      <c r="L247" s="7">
        <v>0.5</v>
      </c>
      <c r="M247" s="7">
        <v>0.7</v>
      </c>
      <c r="N247" s="7">
        <v>0.9</v>
      </c>
      <c r="O247" s="7">
        <v>1.1000000000000001</v>
      </c>
      <c r="P247" s="7">
        <v>1.3</v>
      </c>
    </row>
    <row r="248" spans="1:16">
      <c r="A248" s="7">
        <v>2130</v>
      </c>
      <c r="B248" s="8">
        <v>13.376315999999999</v>
      </c>
      <c r="C248" s="8">
        <v>9.3869889999999998</v>
      </c>
      <c r="D248" s="8">
        <v>7.6297259999999998</v>
      </c>
      <c r="E248" s="8">
        <v>6.5626239999999996</v>
      </c>
      <c r="F248" s="8">
        <v>5.8229319999999998</v>
      </c>
      <c r="G248" s="8">
        <v>5.1981590000000004</v>
      </c>
      <c r="H248" s="8">
        <v>4.6567309999999997</v>
      </c>
      <c r="I248" s="8">
        <v>4.187443</v>
      </c>
      <c r="J248" s="8">
        <v>4.1858069999999996</v>
      </c>
      <c r="K248" s="8">
        <v>0.83707200000000004</v>
      </c>
      <c r="L248" s="8">
        <v>5.8229999999999997E-2</v>
      </c>
      <c r="M248" s="8">
        <v>3.3732999999999999E-2</v>
      </c>
      <c r="N248" s="8">
        <v>6.1269999999999996E-3</v>
      </c>
      <c r="O248" s="8">
        <v>6.1529999999999996E-3</v>
      </c>
      <c r="P248" s="8">
        <v>2.0860000000000002E-3</v>
      </c>
    </row>
    <row r="249" spans="1:16">
      <c r="A249" s="7">
        <v>3062.5</v>
      </c>
      <c r="B249" s="8">
        <v>2.9214959999999999</v>
      </c>
      <c r="C249" s="8">
        <v>2.308395</v>
      </c>
      <c r="D249" s="8">
        <v>1.9706779999999999</v>
      </c>
      <c r="E249" s="8">
        <v>1.704593</v>
      </c>
      <c r="F249" s="8">
        <v>1.4377180000000001</v>
      </c>
      <c r="G249" s="8">
        <v>1.182161</v>
      </c>
      <c r="H249" s="8">
        <v>0.93763300000000005</v>
      </c>
      <c r="I249" s="8">
        <v>0.73829500000000003</v>
      </c>
      <c r="J249" s="8">
        <v>0.73758299999999999</v>
      </c>
      <c r="K249" s="8">
        <v>0.171344</v>
      </c>
      <c r="L249" s="8">
        <v>4.5714999999999999E-2</v>
      </c>
      <c r="M249" s="8">
        <v>4.1869999999999997E-3</v>
      </c>
      <c r="N249" s="8">
        <v>2.101E-3</v>
      </c>
      <c r="O249" s="8">
        <v>2.9450000000000001E-3</v>
      </c>
      <c r="P249" s="8">
        <v>2.284E-3</v>
      </c>
    </row>
    <row r="250" spans="1:16">
      <c r="A250" s="7">
        <v>100</v>
      </c>
      <c r="B250" s="8">
        <v>2.5911580000000001</v>
      </c>
      <c r="C250" s="8">
        <v>2.0091730000000001</v>
      </c>
      <c r="D250" s="8">
        <v>1.5597049999999999</v>
      </c>
      <c r="E250" s="8">
        <v>0.99047399999999997</v>
      </c>
      <c r="F250" s="8">
        <v>0.53243099999999999</v>
      </c>
      <c r="G250" s="8">
        <v>0.273281</v>
      </c>
      <c r="H250" s="8">
        <v>0.252245</v>
      </c>
      <c r="I250" s="8">
        <v>0.22741700000000001</v>
      </c>
      <c r="J250" s="8">
        <v>0.22739400000000001</v>
      </c>
      <c r="K250" s="8">
        <v>0.17552499999999999</v>
      </c>
      <c r="L250" s="8">
        <v>0.126695</v>
      </c>
      <c r="M250" s="8">
        <v>0.11250499999999999</v>
      </c>
      <c r="N250" s="8">
        <v>0.26262999999999997</v>
      </c>
      <c r="O250" s="8">
        <v>0.19436300000000001</v>
      </c>
      <c r="P250" s="8">
        <v>0.15279400000000001</v>
      </c>
    </row>
    <row r="251" spans="1:16">
      <c r="A251" s="7">
        <v>2989.5</v>
      </c>
      <c r="B251" s="8">
        <v>0.52736799999999995</v>
      </c>
      <c r="C251" s="8">
        <v>0.242059</v>
      </c>
      <c r="D251" s="8">
        <v>0.33519700000000002</v>
      </c>
      <c r="E251" s="8">
        <v>0.37504199999999999</v>
      </c>
      <c r="F251" s="8">
        <v>0.38166</v>
      </c>
      <c r="G251" s="8">
        <v>0.37634800000000002</v>
      </c>
      <c r="H251" s="8">
        <v>0.36734800000000001</v>
      </c>
      <c r="I251" s="8">
        <v>0.34953099999999998</v>
      </c>
      <c r="J251" s="8">
        <v>0.34947499999999998</v>
      </c>
      <c r="K251" s="8">
        <v>9.5684000000000005E-2</v>
      </c>
      <c r="L251" s="8">
        <v>1.2626E-2</v>
      </c>
      <c r="M251" s="8">
        <v>2.9580000000000001E-3</v>
      </c>
      <c r="N251" s="8">
        <v>1.7459999999999999E-3</v>
      </c>
      <c r="O251" s="8">
        <v>1.957E-3</v>
      </c>
      <c r="P251" s="8">
        <v>1.6310000000000001E-3</v>
      </c>
    </row>
    <row r="253" spans="1:16">
      <c r="I253" s="9" t="s">
        <v>14</v>
      </c>
      <c r="J253" s="9" t="s">
        <v>15</v>
      </c>
      <c r="K253" s="9" t="s">
        <v>16</v>
      </c>
    </row>
    <row r="254" spans="1:16">
      <c r="I254" s="10">
        <v>2130</v>
      </c>
      <c r="J254" s="9">
        <v>0.22</v>
      </c>
      <c r="K254" s="6" t="s">
        <v>13</v>
      </c>
    </row>
    <row r="255" spans="1:16">
      <c r="I255" s="11">
        <v>3062.5</v>
      </c>
      <c r="J255" s="9">
        <v>0.05</v>
      </c>
      <c r="K255" s="12">
        <f>LOG(I255/2130,2^(1/1200))</f>
        <v>628.62769639692499</v>
      </c>
    </row>
    <row r="256" spans="1:16">
      <c r="I256" s="11">
        <v>100</v>
      </c>
      <c r="J256" s="6">
        <v>0.15</v>
      </c>
      <c r="K256" s="13">
        <f>LOG(I256/2130,2^(1/1200))</f>
        <v>-5295.3378304062671</v>
      </c>
    </row>
    <row r="257" spans="1:18">
      <c r="I257" s="11">
        <v>2989.5</v>
      </c>
      <c r="J257" s="6">
        <v>0.02</v>
      </c>
      <c r="K257" s="13">
        <f>LOG(I257/2130,2^(1/1200))</f>
        <v>586.86093653642695</v>
      </c>
    </row>
    <row r="269" spans="1:18">
      <c r="A269" s="16" t="s">
        <v>29</v>
      </c>
    </row>
    <row r="270" spans="1:18">
      <c r="A270" s="7" t="s">
        <v>12</v>
      </c>
      <c r="B270" s="7"/>
      <c r="C270" s="7" t="s">
        <v>41</v>
      </c>
      <c r="D270" s="7"/>
      <c r="E270" s="1" t="s">
        <v>17</v>
      </c>
      <c r="F270" s="14">
        <f>MAX(B271:AH271)+0.1</f>
        <v>1.6</v>
      </c>
    </row>
    <row r="271" spans="1:18" s="1" customFormat="1">
      <c r="A271" s="7" t="s">
        <v>0</v>
      </c>
      <c r="B271" s="7">
        <v>1.2494E-2</v>
      </c>
      <c r="C271" s="7">
        <v>2.4989000000000001E-2</v>
      </c>
      <c r="D271" s="7">
        <v>3.7483000000000002E-2</v>
      </c>
      <c r="E271" s="7">
        <v>4.9977000000000001E-2</v>
      </c>
      <c r="F271" s="7">
        <v>6.2472E-2</v>
      </c>
      <c r="G271" s="7">
        <v>7.4966000000000005E-2</v>
      </c>
      <c r="H271" s="7">
        <v>8.7459999999999996E-2</v>
      </c>
      <c r="I271" s="7">
        <v>9.9955000000000002E-2</v>
      </c>
      <c r="J271" s="7">
        <v>0.1</v>
      </c>
      <c r="K271" s="7">
        <v>0.3</v>
      </c>
      <c r="L271" s="7">
        <v>0.5</v>
      </c>
      <c r="M271" s="7">
        <v>0.7</v>
      </c>
      <c r="N271" s="7">
        <v>0.9</v>
      </c>
      <c r="O271" s="7">
        <v>1.1000000000000001</v>
      </c>
      <c r="P271" s="7">
        <v>1.3</v>
      </c>
      <c r="Q271" s="7">
        <v>1.5</v>
      </c>
    </row>
    <row r="272" spans="1:18">
      <c r="A272" s="7">
        <v>2495.5</v>
      </c>
      <c r="B272" s="8">
        <v>14.854096</v>
      </c>
      <c r="C272" s="8">
        <v>24.333870999999998</v>
      </c>
      <c r="D272" s="8">
        <v>26.981202</v>
      </c>
      <c r="E272" s="8">
        <v>23.846688</v>
      </c>
      <c r="F272" s="8">
        <v>20.539082000000001</v>
      </c>
      <c r="G272" s="8">
        <v>17.519649999999999</v>
      </c>
      <c r="H272" s="8">
        <v>14.631176999999999</v>
      </c>
      <c r="I272" s="8">
        <v>12.050034</v>
      </c>
      <c r="J272" s="8">
        <v>12.041054000000001</v>
      </c>
      <c r="K272" s="8">
        <v>1.03148</v>
      </c>
      <c r="L272" s="8">
        <v>0.31128800000000001</v>
      </c>
      <c r="M272" s="8">
        <v>0.114468</v>
      </c>
      <c r="N272" s="8">
        <v>2.1395000000000001E-2</v>
      </c>
      <c r="O272" s="8">
        <v>2.5929999999999998E-3</v>
      </c>
      <c r="P272" s="8">
        <v>3.3110000000000001E-3</v>
      </c>
      <c r="Q272" s="8">
        <v>3.104E-3</v>
      </c>
      <c r="R272" s="2">
        <f>SUM(K272:Q272)</f>
        <v>1.4876390000000002</v>
      </c>
    </row>
    <row r="273" spans="1:18">
      <c r="A273" s="7">
        <v>80</v>
      </c>
      <c r="B273" s="8">
        <v>2.2808649999999999</v>
      </c>
      <c r="C273" s="8">
        <v>2.7349579999999998</v>
      </c>
      <c r="D273" s="8">
        <v>1.9637279999999999</v>
      </c>
      <c r="E273" s="8">
        <v>1.3577859999999999</v>
      </c>
      <c r="F273" s="8">
        <v>0.978738</v>
      </c>
      <c r="G273" s="8">
        <v>0.89900400000000003</v>
      </c>
      <c r="H273" s="8">
        <v>0.93006200000000006</v>
      </c>
      <c r="I273" s="8">
        <v>0.885791</v>
      </c>
      <c r="J273" s="8">
        <v>0.88586100000000001</v>
      </c>
      <c r="K273" s="8">
        <v>0.70066099999999998</v>
      </c>
      <c r="L273" s="8">
        <v>0.47388799999999998</v>
      </c>
      <c r="M273" s="8">
        <v>0.57687999999999995</v>
      </c>
      <c r="N273" s="8">
        <v>0.670574</v>
      </c>
      <c r="O273" s="8">
        <v>0.39475700000000002</v>
      </c>
      <c r="P273" s="8">
        <v>0.277891</v>
      </c>
      <c r="Q273" s="8">
        <v>0.249857</v>
      </c>
      <c r="R273" s="2">
        <f>SUM(K273:Q273)</f>
        <v>3.3445080000000003</v>
      </c>
    </row>
    <row r="274" spans="1:18">
      <c r="A274" s="7">
        <v>3567</v>
      </c>
      <c r="B274" s="8">
        <v>2.2556579999999999</v>
      </c>
      <c r="C274" s="8">
        <v>1.6689099999999999</v>
      </c>
      <c r="D274" s="8">
        <v>1.418474</v>
      </c>
      <c r="E274" s="8">
        <v>1.261576</v>
      </c>
      <c r="F274" s="8">
        <v>1.168048</v>
      </c>
      <c r="G274" s="8">
        <v>1.092419</v>
      </c>
      <c r="H274" s="8">
        <v>1.0202469999999999</v>
      </c>
      <c r="I274" s="8">
        <v>0.95206400000000002</v>
      </c>
      <c r="J274" s="8">
        <v>0.95174199999999998</v>
      </c>
      <c r="K274" s="8">
        <v>9.5951999999999996E-2</v>
      </c>
      <c r="L274" s="8">
        <v>9.077E-3</v>
      </c>
      <c r="M274" s="8">
        <v>2.4390000000000002E-3</v>
      </c>
      <c r="N274" s="8">
        <v>8.5700000000000001E-4</v>
      </c>
      <c r="O274" s="8">
        <v>1.58E-3</v>
      </c>
      <c r="P274" s="8">
        <v>1.5430000000000001E-3</v>
      </c>
      <c r="Q274" s="8">
        <v>1.2960000000000001E-3</v>
      </c>
      <c r="R274" s="2">
        <f>SUM(K274:Q274)</f>
        <v>0.112744</v>
      </c>
    </row>
    <row r="275" spans="1:18">
      <c r="A275" s="7">
        <v>3657.5</v>
      </c>
      <c r="B275" s="8">
        <v>0.71615300000000004</v>
      </c>
      <c r="C275" s="8">
        <v>0.84769099999999997</v>
      </c>
      <c r="D275" s="8">
        <v>0.78163000000000005</v>
      </c>
      <c r="E275" s="8">
        <v>0.77628900000000001</v>
      </c>
      <c r="F275" s="8">
        <v>0.69169000000000003</v>
      </c>
      <c r="G275" s="8">
        <v>0.57570900000000003</v>
      </c>
      <c r="H275" s="8">
        <v>0.460262</v>
      </c>
      <c r="I275" s="8">
        <v>0.38538099999999997</v>
      </c>
      <c r="J275" s="8">
        <v>0.38492700000000002</v>
      </c>
      <c r="K275" s="8">
        <v>0.16001699999999999</v>
      </c>
      <c r="L275" s="8">
        <v>1.4937000000000001E-2</v>
      </c>
      <c r="M275" s="8">
        <v>1.0942E-2</v>
      </c>
      <c r="N275" s="8">
        <v>1.103E-3</v>
      </c>
      <c r="O275" s="8">
        <v>1.3630000000000001E-3</v>
      </c>
      <c r="P275" s="8">
        <v>1.738E-3</v>
      </c>
      <c r="Q275" s="8">
        <v>1.1069999999999999E-3</v>
      </c>
      <c r="R275" s="2">
        <f>SUM(K275:Q275)</f>
        <v>0.19120699999999999</v>
      </c>
    </row>
    <row r="276" spans="1:18">
      <c r="A276" s="7">
        <v>2837</v>
      </c>
      <c r="B276" s="8">
        <v>0.69211800000000001</v>
      </c>
      <c r="C276" s="8">
        <v>0.77097099999999996</v>
      </c>
      <c r="D276" s="8">
        <v>0.64416600000000002</v>
      </c>
      <c r="E276" s="8">
        <v>0.42759200000000003</v>
      </c>
      <c r="F276" s="8">
        <v>0.277536</v>
      </c>
      <c r="G276" s="8">
        <v>0.186362</v>
      </c>
      <c r="H276" s="8">
        <v>0.144762</v>
      </c>
      <c r="I276" s="8">
        <v>0.122242</v>
      </c>
      <c r="J276" s="8">
        <v>0.121865</v>
      </c>
      <c r="K276" s="8">
        <v>3.7061999999999998E-2</v>
      </c>
      <c r="L276" s="8">
        <v>8.5760000000000003E-3</v>
      </c>
      <c r="M276" s="8">
        <v>2.7420000000000001E-3</v>
      </c>
      <c r="N276" s="8">
        <v>1.7930000000000001E-3</v>
      </c>
      <c r="O276" s="8">
        <v>2.4359999999999998E-3</v>
      </c>
      <c r="P276" s="8">
        <v>1.604E-3</v>
      </c>
      <c r="Q276" s="8">
        <v>2.9139999999999999E-3</v>
      </c>
      <c r="R276" s="2">
        <f>SUM(K276:Q276)</f>
        <v>5.7127000000000004E-2</v>
      </c>
    </row>
    <row r="277" spans="1:18">
      <c r="A277" s="7"/>
    </row>
    <row r="278" spans="1:18">
      <c r="I278" s="9" t="s">
        <v>14</v>
      </c>
      <c r="J278" s="9" t="s">
        <v>15</v>
      </c>
      <c r="K278" s="9" t="s">
        <v>16</v>
      </c>
    </row>
    <row r="279" spans="1:18">
      <c r="I279" s="11">
        <v>2495.5</v>
      </c>
      <c r="J279" s="17">
        <v>0.3</v>
      </c>
      <c r="K279" s="12">
        <f>LOG(I279/I280,2^(1/1200))</f>
        <v>5955.8221123370631</v>
      </c>
    </row>
    <row r="280" spans="1:18">
      <c r="I280" s="10">
        <v>80</v>
      </c>
      <c r="J280" s="17">
        <v>0.49</v>
      </c>
      <c r="K280" s="13" t="s">
        <v>13</v>
      </c>
      <c r="N280" s="2" t="s">
        <v>1</v>
      </c>
      <c r="O280" s="2" t="s">
        <v>1</v>
      </c>
      <c r="P280" s="2" t="s">
        <v>1</v>
      </c>
    </row>
    <row r="281" spans="1:18">
      <c r="I281" s="11">
        <v>3567</v>
      </c>
      <c r="J281" s="18">
        <v>0.03</v>
      </c>
      <c r="K281" s="13">
        <f>LOG(I281/I280,2^(1/1200))</f>
        <v>6574.2808866954583</v>
      </c>
    </row>
    <row r="282" spans="1:18">
      <c r="I282" s="11">
        <v>3657.5</v>
      </c>
      <c r="J282" s="18">
        <v>0.02</v>
      </c>
      <c r="K282" s="13">
        <f>LOG(I282/I280,2^(1/1200))</f>
        <v>6617.6568649663041</v>
      </c>
    </row>
    <row r="283" spans="1:18">
      <c r="I283" s="11">
        <v>2837</v>
      </c>
      <c r="J283" s="18">
        <v>0.01</v>
      </c>
      <c r="K283" s="13">
        <f>LOG(I283/I280,2^(1/1200))</f>
        <v>6177.8668084645069</v>
      </c>
    </row>
  </sheetData>
  <pageMargins left="0.75" right="0.75" top="1" bottom="1" header="0.5" footer="0.5"/>
  <pageSetup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York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Jay Rahn</dc:creator>
  <cp:lastModifiedBy>Jay Rahn</cp:lastModifiedBy>
  <dcterms:created xsi:type="dcterms:W3CDTF">2015-09-18T17:20:16Z</dcterms:created>
  <dcterms:modified xsi:type="dcterms:W3CDTF">2015-10-21T19:31:01Z</dcterms:modified>
</cp:coreProperties>
</file>