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5317"/>
  <workbookPr showInkAnnotation="0" autoCompressPictures="0"/>
  <bookViews>
    <workbookView xWindow="980" yWindow="160" windowWidth="25600" windowHeight="16160" tabRatio="500"/>
  </bookViews>
  <sheets>
    <sheet name="Sheet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AX138" i="1" l="1"/>
  <c r="AW18" i="1"/>
  <c r="AW28" i="1"/>
  <c r="AW38" i="1"/>
  <c r="AW48" i="1"/>
  <c r="AW58" i="1"/>
  <c r="AW68" i="1"/>
  <c r="AW78" i="1"/>
  <c r="AW88" i="1"/>
  <c r="AW98" i="1"/>
  <c r="AW108" i="1"/>
  <c r="AW128" i="1"/>
  <c r="AW138" i="1"/>
  <c r="AY138" i="1"/>
  <c r="AX128" i="1"/>
  <c r="AY128" i="1"/>
  <c r="AX118" i="1"/>
  <c r="AW118" i="1"/>
  <c r="AY118" i="1"/>
  <c r="AX108" i="1"/>
  <c r="AY108" i="1"/>
  <c r="AX98" i="1"/>
  <c r="AY98" i="1"/>
  <c r="AX88" i="1"/>
  <c r="AY88" i="1"/>
  <c r="AX78" i="1"/>
  <c r="AY78" i="1"/>
  <c r="AX68" i="1"/>
  <c r="AY68" i="1"/>
  <c r="AX58" i="1"/>
  <c r="AY58" i="1"/>
  <c r="AX48" i="1"/>
  <c r="AY48" i="1"/>
  <c r="AX38" i="1"/>
  <c r="AY38" i="1"/>
  <c r="AX28" i="1"/>
  <c r="AY28" i="1"/>
  <c r="AX18" i="1"/>
  <c r="AY18" i="1"/>
  <c r="AX8" i="1"/>
  <c r="AY8" i="1"/>
  <c r="AH138" i="1"/>
  <c r="AG18" i="1"/>
  <c r="AG28" i="1"/>
  <c r="AG38" i="1"/>
  <c r="AG48" i="1"/>
  <c r="AG58" i="1"/>
  <c r="AG68" i="1"/>
  <c r="AG78" i="1"/>
  <c r="AG88" i="1"/>
  <c r="AG98" i="1"/>
  <c r="AG108" i="1"/>
  <c r="AG128" i="1"/>
  <c r="AG138" i="1"/>
  <c r="AI138" i="1"/>
  <c r="AH128" i="1"/>
  <c r="AI128" i="1"/>
  <c r="AH118" i="1"/>
  <c r="AG118" i="1"/>
  <c r="AI118" i="1"/>
  <c r="AH108" i="1"/>
  <c r="AI108" i="1"/>
  <c r="AH98" i="1"/>
  <c r="AI98" i="1"/>
  <c r="AH88" i="1"/>
  <c r="AI88" i="1"/>
  <c r="AH78" i="1"/>
  <c r="AI78" i="1"/>
  <c r="AH68" i="1"/>
  <c r="AI68" i="1"/>
  <c r="AH58" i="1"/>
  <c r="AI58" i="1"/>
  <c r="AH48" i="1"/>
  <c r="AI48" i="1"/>
  <c r="AH38" i="1"/>
  <c r="AI38" i="1"/>
  <c r="AH28" i="1"/>
  <c r="AI28" i="1"/>
  <c r="AH18" i="1"/>
  <c r="AI18" i="1"/>
  <c r="AH8" i="1"/>
  <c r="AI8" i="1"/>
  <c r="R138" i="1"/>
  <c r="Q18" i="1"/>
  <c r="Q28" i="1"/>
  <c r="Q38" i="1"/>
  <c r="Q48" i="1"/>
  <c r="Q58" i="1"/>
  <c r="Q68" i="1"/>
  <c r="Q78" i="1"/>
  <c r="Q88" i="1"/>
  <c r="Q98" i="1"/>
  <c r="Q108" i="1"/>
  <c r="Q128" i="1"/>
  <c r="Q138" i="1"/>
  <c r="S138" i="1"/>
  <c r="R128" i="1"/>
  <c r="S128" i="1"/>
  <c r="R118" i="1"/>
  <c r="Q118" i="1"/>
  <c r="S118" i="1"/>
  <c r="R108" i="1"/>
  <c r="S108" i="1"/>
  <c r="R98" i="1"/>
  <c r="S98" i="1"/>
  <c r="R88" i="1"/>
  <c r="S88" i="1"/>
  <c r="R78" i="1"/>
  <c r="S78" i="1"/>
  <c r="R68" i="1"/>
  <c r="S68" i="1"/>
  <c r="R58" i="1"/>
  <c r="S58" i="1"/>
  <c r="R48" i="1"/>
  <c r="S48" i="1"/>
  <c r="R38" i="1"/>
  <c r="S38" i="1"/>
  <c r="R28" i="1"/>
  <c r="S28" i="1"/>
  <c r="R18" i="1"/>
  <c r="S18" i="1"/>
  <c r="R8" i="1"/>
  <c r="S8" i="1"/>
  <c r="DJ8" i="1"/>
  <c r="DK8" i="1"/>
  <c r="DN9" i="1"/>
  <c r="DO9" i="1"/>
  <c r="DN14" i="1"/>
  <c r="DJ18" i="1"/>
  <c r="DI18" i="1"/>
  <c r="DK18" i="1"/>
  <c r="DS19" i="1"/>
  <c r="DT19" i="1"/>
  <c r="DS24" i="1"/>
  <c r="DS22" i="1"/>
  <c r="DS21" i="1"/>
  <c r="DS23" i="1"/>
  <c r="DN19" i="1"/>
  <c r="DO19" i="1"/>
  <c r="DN24" i="1"/>
  <c r="DN22" i="1"/>
  <c r="DN21" i="1"/>
  <c r="DN23" i="1"/>
  <c r="DJ28" i="1"/>
  <c r="DI28" i="1"/>
  <c r="DK28" i="1"/>
  <c r="DN29" i="1"/>
  <c r="DO29" i="1"/>
  <c r="DN34" i="1"/>
  <c r="DN32" i="1"/>
  <c r="DN31" i="1"/>
  <c r="DN33" i="1"/>
  <c r="DS29" i="1"/>
  <c r="DT29" i="1"/>
  <c r="DS34" i="1"/>
  <c r="DS32" i="1"/>
  <c r="DS31" i="1"/>
  <c r="DS33" i="1"/>
  <c r="DJ38" i="1"/>
  <c r="DI38" i="1"/>
  <c r="DK38" i="1"/>
  <c r="DS39" i="1"/>
  <c r="DT39" i="1"/>
  <c r="DS44" i="1"/>
  <c r="DS42" i="1"/>
  <c r="DS41" i="1"/>
  <c r="DS43" i="1"/>
  <c r="DN39" i="1"/>
  <c r="DO39" i="1"/>
  <c r="DN44" i="1"/>
  <c r="DN42" i="1"/>
  <c r="DN41" i="1"/>
  <c r="DN43" i="1"/>
  <c r="DJ48" i="1"/>
  <c r="DI48" i="1"/>
  <c r="DK48" i="1"/>
  <c r="DS49" i="1"/>
  <c r="DT49" i="1"/>
  <c r="DS54" i="1"/>
  <c r="DS52" i="1"/>
  <c r="DS51" i="1"/>
  <c r="DS53" i="1"/>
  <c r="DN49" i="1"/>
  <c r="DO49" i="1"/>
  <c r="DN54" i="1"/>
  <c r="DN52" i="1"/>
  <c r="DN51" i="1"/>
  <c r="DN53" i="1"/>
  <c r="DJ58" i="1"/>
  <c r="DI58" i="1"/>
  <c r="DK58" i="1"/>
  <c r="DS59" i="1"/>
  <c r="DT59" i="1"/>
  <c r="DS64" i="1"/>
  <c r="DS62" i="1"/>
  <c r="DS61" i="1"/>
  <c r="DS63" i="1"/>
  <c r="DN59" i="1"/>
  <c r="DO59" i="1"/>
  <c r="DN64" i="1"/>
  <c r="DN62" i="1"/>
  <c r="DN61" i="1"/>
  <c r="DN63" i="1"/>
  <c r="DJ68" i="1"/>
  <c r="DI68" i="1"/>
  <c r="DK68" i="1"/>
  <c r="DS69" i="1"/>
  <c r="DT69" i="1"/>
  <c r="DS74" i="1"/>
  <c r="DS72" i="1"/>
  <c r="DS71" i="1"/>
  <c r="DS73" i="1"/>
  <c r="DN69" i="1"/>
  <c r="DO69" i="1"/>
  <c r="DN74" i="1"/>
  <c r="DN72" i="1"/>
  <c r="DN71" i="1"/>
  <c r="DN73" i="1"/>
  <c r="DJ78" i="1"/>
  <c r="DI78" i="1"/>
  <c r="DK78" i="1"/>
  <c r="DS79" i="1"/>
  <c r="DT79" i="1"/>
  <c r="DS84" i="1"/>
  <c r="DS82" i="1"/>
  <c r="DS81" i="1"/>
  <c r="DS83" i="1"/>
  <c r="DN79" i="1"/>
  <c r="DO79" i="1"/>
  <c r="DN84" i="1"/>
  <c r="DN82" i="1"/>
  <c r="DN81" i="1"/>
  <c r="DN83" i="1"/>
  <c r="DJ88" i="1"/>
  <c r="DI88" i="1"/>
  <c r="DK88" i="1"/>
  <c r="DN89" i="1"/>
  <c r="DO89" i="1"/>
  <c r="DN94" i="1"/>
  <c r="DS89" i="1"/>
  <c r="DT89" i="1"/>
  <c r="DS94" i="1"/>
  <c r="DJ98" i="1"/>
  <c r="DI98" i="1"/>
  <c r="DK98" i="1"/>
  <c r="DS99" i="1"/>
  <c r="DT99" i="1"/>
  <c r="DS104" i="1"/>
  <c r="DN99" i="1"/>
  <c r="DO99" i="1"/>
  <c r="DN104" i="1"/>
  <c r="DN102" i="1"/>
  <c r="DN101" i="1"/>
  <c r="DN103" i="1"/>
  <c r="DJ108" i="1"/>
  <c r="DI108" i="1"/>
  <c r="DK108" i="1"/>
  <c r="DS109" i="1"/>
  <c r="DT109" i="1"/>
  <c r="DS114" i="1"/>
  <c r="DS112" i="1"/>
  <c r="DS111" i="1"/>
  <c r="DS113" i="1"/>
  <c r="DN109" i="1"/>
  <c r="DO109" i="1"/>
  <c r="DN114" i="1"/>
  <c r="DJ118" i="1"/>
  <c r="DI118" i="1"/>
  <c r="DK118" i="1"/>
  <c r="DS119" i="1"/>
  <c r="DT119" i="1"/>
  <c r="DS124" i="1"/>
  <c r="DS122" i="1"/>
  <c r="DS121" i="1"/>
  <c r="DS123" i="1"/>
  <c r="DN119" i="1"/>
  <c r="DO119" i="1"/>
  <c r="DN124" i="1"/>
  <c r="DJ138" i="1"/>
  <c r="DN139" i="1"/>
  <c r="DI128" i="1"/>
  <c r="DI138" i="1"/>
  <c r="DK138" i="1"/>
  <c r="DO139" i="1"/>
  <c r="DN144" i="1"/>
  <c r="DS139" i="1"/>
  <c r="DT139" i="1"/>
  <c r="DS144" i="1"/>
  <c r="DJ128" i="1"/>
  <c r="DS129" i="1"/>
  <c r="DK128" i="1"/>
  <c r="DT129" i="1"/>
  <c r="DS134" i="1"/>
  <c r="DN129" i="1"/>
  <c r="DO129" i="1"/>
  <c r="DN134" i="1"/>
  <c r="DU139" i="1"/>
  <c r="DR139" i="1"/>
  <c r="DQ139" i="1"/>
  <c r="DP139" i="1"/>
  <c r="DM139" i="1"/>
  <c r="DU129" i="1"/>
  <c r="DR129" i="1"/>
  <c r="DQ129" i="1"/>
  <c r="DP129" i="1"/>
  <c r="DM129" i="1"/>
  <c r="CT138" i="1"/>
  <c r="CS18" i="1"/>
  <c r="CS28" i="1"/>
  <c r="CS38" i="1"/>
  <c r="CS48" i="1"/>
  <c r="CS58" i="1"/>
  <c r="CS68" i="1"/>
  <c r="CS78" i="1"/>
  <c r="CS88" i="1"/>
  <c r="CS98" i="1"/>
  <c r="CS108" i="1"/>
  <c r="CS128" i="1"/>
  <c r="CS138" i="1"/>
  <c r="CU138" i="1"/>
  <c r="DE139" i="1"/>
  <c r="DD139" i="1"/>
  <c r="DC139" i="1"/>
  <c r="DB139" i="1"/>
  <c r="DA139" i="1"/>
  <c r="CZ139" i="1"/>
  <c r="CY139" i="1"/>
  <c r="CX139" i="1"/>
  <c r="CW139" i="1"/>
  <c r="CT128" i="1"/>
  <c r="CU128" i="1"/>
  <c r="DD129" i="1"/>
  <c r="DC129" i="1"/>
  <c r="DA129" i="1"/>
  <c r="CZ129" i="1"/>
  <c r="CY129" i="1"/>
  <c r="CX129" i="1"/>
  <c r="DC144" i="1"/>
  <c r="CX144" i="1"/>
  <c r="DC134" i="1"/>
  <c r="CT118" i="1"/>
  <c r="CS118" i="1"/>
  <c r="CU118" i="1"/>
  <c r="DC119" i="1"/>
  <c r="DD119" i="1"/>
  <c r="DC124" i="1"/>
  <c r="CT108" i="1"/>
  <c r="CU108" i="1"/>
  <c r="DC109" i="1"/>
  <c r="DD109" i="1"/>
  <c r="DC114" i="1"/>
  <c r="CT98" i="1"/>
  <c r="CU98" i="1"/>
  <c r="DC99" i="1"/>
  <c r="DD99" i="1"/>
  <c r="DC104" i="1"/>
  <c r="CT88" i="1"/>
  <c r="CU88" i="1"/>
  <c r="DC89" i="1"/>
  <c r="DD89" i="1"/>
  <c r="DC94" i="1"/>
  <c r="CT78" i="1"/>
  <c r="CU78" i="1"/>
  <c r="DC79" i="1"/>
  <c r="DD79" i="1"/>
  <c r="DC84" i="1"/>
  <c r="CT68" i="1"/>
  <c r="CU68" i="1"/>
  <c r="DC69" i="1"/>
  <c r="DD69" i="1"/>
  <c r="DC74" i="1"/>
  <c r="CT58" i="1"/>
  <c r="CU58" i="1"/>
  <c r="DC59" i="1"/>
  <c r="DD59" i="1"/>
  <c r="DC64" i="1"/>
  <c r="CT48" i="1"/>
  <c r="CU48" i="1"/>
  <c r="DC49" i="1"/>
  <c r="DD49" i="1"/>
  <c r="DC54" i="1"/>
  <c r="CD48" i="1"/>
  <c r="CC18" i="1"/>
  <c r="CC28" i="1"/>
  <c r="CC38" i="1"/>
  <c r="CC48" i="1"/>
  <c r="CE48" i="1"/>
  <c r="CM49" i="1"/>
  <c r="CN49" i="1"/>
  <c r="CM54" i="1"/>
  <c r="CD58" i="1"/>
  <c r="CC58" i="1"/>
  <c r="CE58" i="1"/>
  <c r="CM59" i="1"/>
  <c r="CN59" i="1"/>
  <c r="CM64" i="1"/>
  <c r="CD68" i="1"/>
  <c r="CC68" i="1"/>
  <c r="CE68" i="1"/>
  <c r="CM69" i="1"/>
  <c r="CN69" i="1"/>
  <c r="CM74" i="1"/>
  <c r="CD78" i="1"/>
  <c r="CC78" i="1"/>
  <c r="CE78" i="1"/>
  <c r="CM79" i="1"/>
  <c r="CN79" i="1"/>
  <c r="CM84" i="1"/>
  <c r="CD88" i="1"/>
  <c r="CC88" i="1"/>
  <c r="CE88" i="1"/>
  <c r="CM89" i="1"/>
  <c r="CN89" i="1"/>
  <c r="CM94" i="1"/>
  <c r="CD98" i="1"/>
  <c r="CC98" i="1"/>
  <c r="CE98" i="1"/>
  <c r="CM99" i="1"/>
  <c r="CN99" i="1"/>
  <c r="CM104" i="1"/>
  <c r="CD108" i="1"/>
  <c r="CC108" i="1"/>
  <c r="CE108" i="1"/>
  <c r="CM109" i="1"/>
  <c r="CN109" i="1"/>
  <c r="CM114" i="1"/>
  <c r="CD118" i="1"/>
  <c r="CC118" i="1"/>
  <c r="CE118" i="1"/>
  <c r="CM119" i="1"/>
  <c r="CN119" i="1"/>
  <c r="CM124" i="1"/>
  <c r="CD128" i="1"/>
  <c r="CM129" i="1"/>
  <c r="CC128" i="1"/>
  <c r="CE128" i="1"/>
  <c r="CN129" i="1"/>
  <c r="CM134" i="1"/>
  <c r="CD138" i="1"/>
  <c r="CM139" i="1"/>
  <c r="CC138" i="1"/>
  <c r="CE138" i="1"/>
  <c r="CN139" i="1"/>
  <c r="CM144" i="1"/>
  <c r="CH139" i="1"/>
  <c r="CI139" i="1"/>
  <c r="CH144" i="1"/>
  <c r="CO139" i="1"/>
  <c r="CL139" i="1"/>
  <c r="CK139" i="1"/>
  <c r="CJ139" i="1"/>
  <c r="CG139" i="1"/>
  <c r="CO129" i="1"/>
  <c r="CL129" i="1"/>
  <c r="CK129" i="1"/>
  <c r="CJ129" i="1"/>
  <c r="CI129" i="1"/>
  <c r="CH129" i="1"/>
  <c r="CG129" i="1"/>
  <c r="DS9" i="1"/>
  <c r="DT9" i="1"/>
  <c r="DS14" i="1"/>
  <c r="DP9" i="1"/>
  <c r="DQ9" i="1"/>
  <c r="DP14" i="1"/>
  <c r="CT8" i="1"/>
  <c r="CU8" i="1"/>
  <c r="DC9" i="1"/>
  <c r="DD9" i="1"/>
  <c r="DC14" i="1"/>
  <c r="CZ9" i="1"/>
  <c r="DA9" i="1"/>
  <c r="CZ14" i="1"/>
  <c r="CX9" i="1"/>
  <c r="CY9" i="1"/>
  <c r="CX14" i="1"/>
  <c r="CD8" i="1"/>
  <c r="CE8" i="1"/>
  <c r="CM9" i="1"/>
  <c r="CN9" i="1"/>
  <c r="CM14" i="1"/>
  <c r="CJ9" i="1"/>
  <c r="CK9" i="1"/>
  <c r="CJ14" i="1"/>
  <c r="CH9" i="1"/>
  <c r="CI9" i="1"/>
  <c r="CH14" i="1"/>
  <c r="DU9" i="1"/>
  <c r="DT12" i="1"/>
  <c r="DT11" i="1"/>
  <c r="DT13" i="1"/>
  <c r="DS12" i="1"/>
  <c r="DS11" i="1"/>
  <c r="DS13" i="1"/>
  <c r="DR9" i="1"/>
  <c r="DR12" i="1"/>
  <c r="DR11" i="1"/>
  <c r="DR13" i="1"/>
  <c r="DQ12" i="1"/>
  <c r="DQ11" i="1"/>
  <c r="DQ13" i="1"/>
  <c r="DP12" i="1"/>
  <c r="DP11" i="1"/>
  <c r="DP13" i="1"/>
  <c r="DO12" i="1"/>
  <c r="DO11" i="1"/>
  <c r="DO13" i="1"/>
  <c r="DN12" i="1"/>
  <c r="DN11" i="1"/>
  <c r="DN13" i="1"/>
  <c r="DM9" i="1"/>
  <c r="DM12" i="1"/>
  <c r="DM11" i="1"/>
  <c r="DM13" i="1"/>
  <c r="DE9" i="1"/>
  <c r="DD12" i="1"/>
  <c r="DD11" i="1"/>
  <c r="DD13" i="1"/>
  <c r="DC12" i="1"/>
  <c r="DC11" i="1"/>
  <c r="DC13" i="1"/>
  <c r="DB9" i="1"/>
  <c r="DB12" i="1"/>
  <c r="DB11" i="1"/>
  <c r="DB13" i="1"/>
  <c r="DA12" i="1"/>
  <c r="DA11" i="1"/>
  <c r="DA13" i="1"/>
  <c r="CZ12" i="1"/>
  <c r="CZ11" i="1"/>
  <c r="CZ13" i="1"/>
  <c r="CY12" i="1"/>
  <c r="CY11" i="1"/>
  <c r="CY13" i="1"/>
  <c r="CX12" i="1"/>
  <c r="CX11" i="1"/>
  <c r="CX13" i="1"/>
  <c r="CW9" i="1"/>
  <c r="CW12" i="1"/>
  <c r="CW11" i="1"/>
  <c r="CW13" i="1"/>
  <c r="CO9" i="1"/>
  <c r="CN12" i="1"/>
  <c r="CN11" i="1"/>
  <c r="CN13" i="1"/>
  <c r="CM12" i="1"/>
  <c r="CM11" i="1"/>
  <c r="CM13" i="1"/>
  <c r="CL9" i="1"/>
  <c r="CL12" i="1"/>
  <c r="CL11" i="1"/>
  <c r="CL13" i="1"/>
  <c r="CK12" i="1"/>
  <c r="CK11" i="1"/>
  <c r="CK13" i="1"/>
  <c r="CJ12" i="1"/>
  <c r="CJ11" i="1"/>
  <c r="CJ13" i="1"/>
  <c r="CI12" i="1"/>
  <c r="CI11" i="1"/>
  <c r="CI13" i="1"/>
  <c r="CH12" i="1"/>
  <c r="CH11" i="1"/>
  <c r="CH13" i="1"/>
  <c r="CG9" i="1"/>
  <c r="CG12" i="1"/>
  <c r="CG11" i="1"/>
  <c r="CG13" i="1"/>
  <c r="BM18" i="1"/>
  <c r="BM28" i="1"/>
  <c r="BM38" i="1"/>
  <c r="BM48" i="1"/>
  <c r="BO48" i="1"/>
  <c r="BW49" i="1"/>
  <c r="BX49" i="1"/>
  <c r="BW54" i="1"/>
  <c r="BM58" i="1"/>
  <c r="BO58" i="1"/>
  <c r="BW59" i="1"/>
  <c r="BX59" i="1"/>
  <c r="BW64" i="1"/>
  <c r="BM68" i="1"/>
  <c r="BO68" i="1"/>
  <c r="BW69" i="1"/>
  <c r="BX69" i="1"/>
  <c r="BW74" i="1"/>
  <c r="BM78" i="1"/>
  <c r="BO78" i="1"/>
  <c r="BW79" i="1"/>
  <c r="BX79" i="1"/>
  <c r="BW84" i="1"/>
  <c r="BM88" i="1"/>
  <c r="BO88" i="1"/>
  <c r="BW89" i="1"/>
  <c r="BX89" i="1"/>
  <c r="BW94" i="1"/>
  <c r="BM98" i="1"/>
  <c r="BO98" i="1"/>
  <c r="BW99" i="1"/>
  <c r="BX99" i="1"/>
  <c r="BW104" i="1"/>
  <c r="BM108" i="1"/>
  <c r="BO108" i="1"/>
  <c r="BW109" i="1"/>
  <c r="BX109" i="1"/>
  <c r="BW114" i="1"/>
  <c r="BM118" i="1"/>
  <c r="BO118" i="1"/>
  <c r="BW119" i="1"/>
  <c r="BX119" i="1"/>
  <c r="BW124" i="1"/>
  <c r="BW129" i="1"/>
  <c r="BM128" i="1"/>
  <c r="BO128" i="1"/>
  <c r="BX129" i="1"/>
  <c r="BW134" i="1"/>
  <c r="BW139" i="1"/>
  <c r="BM138" i="1"/>
  <c r="BO138" i="1"/>
  <c r="BX139" i="1"/>
  <c r="BW144" i="1"/>
  <c r="BR139" i="1"/>
  <c r="BS139" i="1"/>
  <c r="BR144" i="1"/>
  <c r="BY139" i="1"/>
  <c r="BX142" i="1"/>
  <c r="BX141" i="1"/>
  <c r="BX143" i="1"/>
  <c r="BW142" i="1"/>
  <c r="BW141" i="1"/>
  <c r="BW143" i="1"/>
  <c r="BV139" i="1"/>
  <c r="BV142" i="1"/>
  <c r="BV141" i="1"/>
  <c r="BV143" i="1"/>
  <c r="BU139" i="1"/>
  <c r="BU142" i="1"/>
  <c r="BU141" i="1"/>
  <c r="BU143" i="1"/>
  <c r="BT139" i="1"/>
  <c r="BT142" i="1"/>
  <c r="BT141" i="1"/>
  <c r="BT143" i="1"/>
  <c r="BS142" i="1"/>
  <c r="BS141" i="1"/>
  <c r="BS143" i="1"/>
  <c r="BR142" i="1"/>
  <c r="BR141" i="1"/>
  <c r="BR143" i="1"/>
  <c r="BQ139" i="1"/>
  <c r="BQ142" i="1"/>
  <c r="BQ141" i="1"/>
  <c r="BQ143" i="1"/>
  <c r="BU129" i="1"/>
  <c r="BT129" i="1"/>
  <c r="BS129" i="1"/>
  <c r="BR129" i="1"/>
  <c r="DT142" i="1"/>
  <c r="DT141" i="1"/>
  <c r="DT143" i="1"/>
  <c r="DS142" i="1"/>
  <c r="DS141" i="1"/>
  <c r="DS143" i="1"/>
  <c r="DR142" i="1"/>
  <c r="DR141" i="1"/>
  <c r="DR143" i="1"/>
  <c r="DQ142" i="1"/>
  <c r="DQ141" i="1"/>
  <c r="DQ143" i="1"/>
  <c r="DP142" i="1"/>
  <c r="DP141" i="1"/>
  <c r="DP143" i="1"/>
  <c r="DO142" i="1"/>
  <c r="DO141" i="1"/>
  <c r="DO143" i="1"/>
  <c r="DN142" i="1"/>
  <c r="DN141" i="1"/>
  <c r="DN143" i="1"/>
  <c r="DM142" i="1"/>
  <c r="DM141" i="1"/>
  <c r="DM143" i="1"/>
  <c r="DD142" i="1"/>
  <c r="DD141" i="1"/>
  <c r="DD143" i="1"/>
  <c r="DC142" i="1"/>
  <c r="DC141" i="1"/>
  <c r="DC143" i="1"/>
  <c r="DB142" i="1"/>
  <c r="DB141" i="1"/>
  <c r="DB143" i="1"/>
  <c r="DA142" i="1"/>
  <c r="DA141" i="1"/>
  <c r="DA143" i="1"/>
  <c r="CZ142" i="1"/>
  <c r="CZ141" i="1"/>
  <c r="CZ143" i="1"/>
  <c r="CY142" i="1"/>
  <c r="CY141" i="1"/>
  <c r="CY143" i="1"/>
  <c r="CX142" i="1"/>
  <c r="CX141" i="1"/>
  <c r="CX143" i="1"/>
  <c r="CW142" i="1"/>
  <c r="CW141" i="1"/>
  <c r="CW143" i="1"/>
  <c r="CN142" i="1"/>
  <c r="CN141" i="1"/>
  <c r="CN143" i="1"/>
  <c r="CM142" i="1"/>
  <c r="CM141" i="1"/>
  <c r="CM143" i="1"/>
  <c r="CL142" i="1"/>
  <c r="CL141" i="1"/>
  <c r="CL143" i="1"/>
  <c r="CK142" i="1"/>
  <c r="CK141" i="1"/>
  <c r="CK143" i="1"/>
  <c r="CJ142" i="1"/>
  <c r="CJ141" i="1"/>
  <c r="CJ143" i="1"/>
  <c r="CI142" i="1"/>
  <c r="CI141" i="1"/>
  <c r="CI143" i="1"/>
  <c r="CH142" i="1"/>
  <c r="CH141" i="1"/>
  <c r="CH143" i="1"/>
  <c r="CG142" i="1"/>
  <c r="CG141" i="1"/>
  <c r="CG143" i="1"/>
  <c r="CX134" i="1"/>
  <c r="CH134" i="1"/>
  <c r="BR134" i="1"/>
  <c r="DT132" i="1"/>
  <c r="DT131" i="1"/>
  <c r="DT133" i="1"/>
  <c r="DS132" i="1"/>
  <c r="DS131" i="1"/>
  <c r="DS133" i="1"/>
  <c r="DR132" i="1"/>
  <c r="DR131" i="1"/>
  <c r="DR133" i="1"/>
  <c r="DQ132" i="1"/>
  <c r="DQ131" i="1"/>
  <c r="DQ133" i="1"/>
  <c r="DP132" i="1"/>
  <c r="DP131" i="1"/>
  <c r="DP133" i="1"/>
  <c r="DO132" i="1"/>
  <c r="DO131" i="1"/>
  <c r="DO133" i="1"/>
  <c r="DN132" i="1"/>
  <c r="DN131" i="1"/>
  <c r="DN133" i="1"/>
  <c r="DM132" i="1"/>
  <c r="DM131" i="1"/>
  <c r="DM133" i="1"/>
  <c r="DE129" i="1"/>
  <c r="DD132" i="1"/>
  <c r="DD131" i="1"/>
  <c r="DD133" i="1"/>
  <c r="DC132" i="1"/>
  <c r="DC131" i="1"/>
  <c r="DC133" i="1"/>
  <c r="DB129" i="1"/>
  <c r="DB132" i="1"/>
  <c r="DB131" i="1"/>
  <c r="DB133" i="1"/>
  <c r="DA132" i="1"/>
  <c r="DA131" i="1"/>
  <c r="DA133" i="1"/>
  <c r="CZ132" i="1"/>
  <c r="CZ131" i="1"/>
  <c r="CZ133" i="1"/>
  <c r="CY132" i="1"/>
  <c r="CY131" i="1"/>
  <c r="CY133" i="1"/>
  <c r="CX132" i="1"/>
  <c r="CX131" i="1"/>
  <c r="CX133" i="1"/>
  <c r="CW129" i="1"/>
  <c r="CW132" i="1"/>
  <c r="CW131" i="1"/>
  <c r="CW133" i="1"/>
  <c r="CN132" i="1"/>
  <c r="CN131" i="1"/>
  <c r="CN133" i="1"/>
  <c r="CM132" i="1"/>
  <c r="CM131" i="1"/>
  <c r="CM133" i="1"/>
  <c r="CL132" i="1"/>
  <c r="CL131" i="1"/>
  <c r="CL133" i="1"/>
  <c r="CK132" i="1"/>
  <c r="CK131" i="1"/>
  <c r="CK133" i="1"/>
  <c r="CJ132" i="1"/>
  <c r="CJ131" i="1"/>
  <c r="CJ133" i="1"/>
  <c r="CI132" i="1"/>
  <c r="CI131" i="1"/>
  <c r="CI133" i="1"/>
  <c r="CH132" i="1"/>
  <c r="CH131" i="1"/>
  <c r="CH133" i="1"/>
  <c r="CG132" i="1"/>
  <c r="CG131" i="1"/>
  <c r="CG133" i="1"/>
  <c r="BY129" i="1"/>
  <c r="BX132" i="1"/>
  <c r="BX131" i="1"/>
  <c r="BX133" i="1"/>
  <c r="BW132" i="1"/>
  <c r="BW131" i="1"/>
  <c r="BW133" i="1"/>
  <c r="BV129" i="1"/>
  <c r="BV132" i="1"/>
  <c r="BV131" i="1"/>
  <c r="BV133" i="1"/>
  <c r="BU132" i="1"/>
  <c r="BU131" i="1"/>
  <c r="BU133" i="1"/>
  <c r="BT132" i="1"/>
  <c r="BT131" i="1"/>
  <c r="BT133" i="1"/>
  <c r="BS132" i="1"/>
  <c r="BS131" i="1"/>
  <c r="BS133" i="1"/>
  <c r="BR132" i="1"/>
  <c r="BR131" i="1"/>
  <c r="BR133" i="1"/>
  <c r="BQ129" i="1"/>
  <c r="BQ132" i="1"/>
  <c r="BQ131" i="1"/>
  <c r="BQ133" i="1"/>
  <c r="DP119" i="1"/>
  <c r="DQ119" i="1"/>
  <c r="CZ119" i="1"/>
  <c r="DA119" i="1"/>
  <c r="CX119" i="1"/>
  <c r="CY119" i="1"/>
  <c r="CX124" i="1"/>
  <c r="CJ119" i="1"/>
  <c r="CK119" i="1"/>
  <c r="CH119" i="1"/>
  <c r="CI119" i="1"/>
  <c r="CH124" i="1"/>
  <c r="BT119" i="1"/>
  <c r="BU119" i="1"/>
  <c r="BR119" i="1"/>
  <c r="BS119" i="1"/>
  <c r="BR124" i="1"/>
  <c r="DU119" i="1"/>
  <c r="DT122" i="1"/>
  <c r="DT121" i="1"/>
  <c r="DT123" i="1"/>
  <c r="DR119" i="1"/>
  <c r="DR122" i="1"/>
  <c r="DR121" i="1"/>
  <c r="DR123" i="1"/>
  <c r="DQ122" i="1"/>
  <c r="DQ121" i="1"/>
  <c r="DQ123" i="1"/>
  <c r="DP122" i="1"/>
  <c r="DP121" i="1"/>
  <c r="DP123" i="1"/>
  <c r="DO122" i="1"/>
  <c r="DO121" i="1"/>
  <c r="DO123" i="1"/>
  <c r="DN122" i="1"/>
  <c r="DN121" i="1"/>
  <c r="DN123" i="1"/>
  <c r="DM119" i="1"/>
  <c r="DM122" i="1"/>
  <c r="DM121" i="1"/>
  <c r="DM123" i="1"/>
  <c r="DE119" i="1"/>
  <c r="DD122" i="1"/>
  <c r="DD121" i="1"/>
  <c r="DD123" i="1"/>
  <c r="DC122" i="1"/>
  <c r="DC121" i="1"/>
  <c r="DC123" i="1"/>
  <c r="DB119" i="1"/>
  <c r="DB122" i="1"/>
  <c r="DB121" i="1"/>
  <c r="DB123" i="1"/>
  <c r="DA122" i="1"/>
  <c r="DA121" i="1"/>
  <c r="DA123" i="1"/>
  <c r="CZ122" i="1"/>
  <c r="CZ121" i="1"/>
  <c r="CZ123" i="1"/>
  <c r="CY122" i="1"/>
  <c r="CY121" i="1"/>
  <c r="CY123" i="1"/>
  <c r="CX122" i="1"/>
  <c r="CX121" i="1"/>
  <c r="CX123" i="1"/>
  <c r="CW119" i="1"/>
  <c r="CW122" i="1"/>
  <c r="CW121" i="1"/>
  <c r="CW123" i="1"/>
  <c r="CO119" i="1"/>
  <c r="CN122" i="1"/>
  <c r="CN121" i="1"/>
  <c r="CN123" i="1"/>
  <c r="CM122" i="1"/>
  <c r="CM121" i="1"/>
  <c r="CM123" i="1"/>
  <c r="CL119" i="1"/>
  <c r="CL122" i="1"/>
  <c r="CL121" i="1"/>
  <c r="CL123" i="1"/>
  <c r="CK122" i="1"/>
  <c r="CK121" i="1"/>
  <c r="CK123" i="1"/>
  <c r="CJ122" i="1"/>
  <c r="CJ121" i="1"/>
  <c r="CJ123" i="1"/>
  <c r="CI122" i="1"/>
  <c r="CI121" i="1"/>
  <c r="CI123" i="1"/>
  <c r="CH122" i="1"/>
  <c r="CH121" i="1"/>
  <c r="CH123" i="1"/>
  <c r="CG119" i="1"/>
  <c r="CG122" i="1"/>
  <c r="CG121" i="1"/>
  <c r="CG123" i="1"/>
  <c r="BY119" i="1"/>
  <c r="BX122" i="1"/>
  <c r="BX121" i="1"/>
  <c r="BX123" i="1"/>
  <c r="BW122" i="1"/>
  <c r="BW121" i="1"/>
  <c r="BW123" i="1"/>
  <c r="BV119" i="1"/>
  <c r="BV122" i="1"/>
  <c r="BV121" i="1"/>
  <c r="BV123" i="1"/>
  <c r="BU122" i="1"/>
  <c r="BU121" i="1"/>
  <c r="BU123" i="1"/>
  <c r="BT122" i="1"/>
  <c r="BT121" i="1"/>
  <c r="BT123" i="1"/>
  <c r="BS122" i="1"/>
  <c r="BS121" i="1"/>
  <c r="BS123" i="1"/>
  <c r="BR122" i="1"/>
  <c r="BR121" i="1"/>
  <c r="BR123" i="1"/>
  <c r="BQ119" i="1"/>
  <c r="BQ122" i="1"/>
  <c r="BQ121" i="1"/>
  <c r="BQ123" i="1"/>
  <c r="DP109" i="1"/>
  <c r="DQ109" i="1"/>
  <c r="CZ109" i="1"/>
  <c r="DA109" i="1"/>
  <c r="CX109" i="1"/>
  <c r="CY109" i="1"/>
  <c r="CX114" i="1"/>
  <c r="CJ109" i="1"/>
  <c r="CK109" i="1"/>
  <c r="CH109" i="1"/>
  <c r="CI109" i="1"/>
  <c r="CH114" i="1"/>
  <c r="BT109" i="1"/>
  <c r="BU109" i="1"/>
  <c r="BR109" i="1"/>
  <c r="BS109" i="1"/>
  <c r="BR114" i="1"/>
  <c r="DU109" i="1"/>
  <c r="DT112" i="1"/>
  <c r="DT111" i="1"/>
  <c r="DT113" i="1"/>
  <c r="DR109" i="1"/>
  <c r="DR112" i="1"/>
  <c r="DR111" i="1"/>
  <c r="DR113" i="1"/>
  <c r="DQ112" i="1"/>
  <c r="DQ111" i="1"/>
  <c r="DQ113" i="1"/>
  <c r="DP112" i="1"/>
  <c r="DP111" i="1"/>
  <c r="DP113" i="1"/>
  <c r="DO112" i="1"/>
  <c r="DO111" i="1"/>
  <c r="DO113" i="1"/>
  <c r="DN112" i="1"/>
  <c r="DN111" i="1"/>
  <c r="DN113" i="1"/>
  <c r="DM109" i="1"/>
  <c r="DM112" i="1"/>
  <c r="DM111" i="1"/>
  <c r="DM113" i="1"/>
  <c r="DE109" i="1"/>
  <c r="DD112" i="1"/>
  <c r="DD111" i="1"/>
  <c r="DD113" i="1"/>
  <c r="DC112" i="1"/>
  <c r="DC111" i="1"/>
  <c r="DC113" i="1"/>
  <c r="DB109" i="1"/>
  <c r="DB112" i="1"/>
  <c r="DB111" i="1"/>
  <c r="DB113" i="1"/>
  <c r="DA112" i="1"/>
  <c r="DA111" i="1"/>
  <c r="DA113" i="1"/>
  <c r="CZ112" i="1"/>
  <c r="CZ111" i="1"/>
  <c r="CZ113" i="1"/>
  <c r="CY112" i="1"/>
  <c r="CY111" i="1"/>
  <c r="CY113" i="1"/>
  <c r="CX112" i="1"/>
  <c r="CX111" i="1"/>
  <c r="CX113" i="1"/>
  <c r="CW109" i="1"/>
  <c r="CW112" i="1"/>
  <c r="CW111" i="1"/>
  <c r="CW113" i="1"/>
  <c r="CO109" i="1"/>
  <c r="CN112" i="1"/>
  <c r="CN111" i="1"/>
  <c r="CN113" i="1"/>
  <c r="CM112" i="1"/>
  <c r="CM111" i="1"/>
  <c r="CM113" i="1"/>
  <c r="CL109" i="1"/>
  <c r="CL112" i="1"/>
  <c r="CL111" i="1"/>
  <c r="CL113" i="1"/>
  <c r="CK112" i="1"/>
  <c r="CK111" i="1"/>
  <c r="CK113" i="1"/>
  <c r="CJ112" i="1"/>
  <c r="CJ111" i="1"/>
  <c r="CJ113" i="1"/>
  <c r="CI112" i="1"/>
  <c r="CI111" i="1"/>
  <c r="CI113" i="1"/>
  <c r="CH112" i="1"/>
  <c r="CH111" i="1"/>
  <c r="CH113" i="1"/>
  <c r="CG109" i="1"/>
  <c r="CG112" i="1"/>
  <c r="CG111" i="1"/>
  <c r="CG113" i="1"/>
  <c r="BY109" i="1"/>
  <c r="BX112" i="1"/>
  <c r="BX111" i="1"/>
  <c r="BX113" i="1"/>
  <c r="BW112" i="1"/>
  <c r="BW111" i="1"/>
  <c r="BW113" i="1"/>
  <c r="BV109" i="1"/>
  <c r="BV112" i="1"/>
  <c r="BV111" i="1"/>
  <c r="BV113" i="1"/>
  <c r="BU112" i="1"/>
  <c r="BU111" i="1"/>
  <c r="BU113" i="1"/>
  <c r="BT112" i="1"/>
  <c r="BT111" i="1"/>
  <c r="BT113" i="1"/>
  <c r="BS112" i="1"/>
  <c r="BS111" i="1"/>
  <c r="BS113" i="1"/>
  <c r="BR112" i="1"/>
  <c r="BR111" i="1"/>
  <c r="BR113" i="1"/>
  <c r="BQ109" i="1"/>
  <c r="BQ112" i="1"/>
  <c r="BQ111" i="1"/>
  <c r="BQ113" i="1"/>
  <c r="DP99" i="1"/>
  <c r="DQ99" i="1"/>
  <c r="CZ99" i="1"/>
  <c r="DA99" i="1"/>
  <c r="CX99" i="1"/>
  <c r="CY99" i="1"/>
  <c r="CX104" i="1"/>
  <c r="CJ99" i="1"/>
  <c r="CK99" i="1"/>
  <c r="CH99" i="1"/>
  <c r="CI99" i="1"/>
  <c r="CH104" i="1"/>
  <c r="BT99" i="1"/>
  <c r="BU99" i="1"/>
  <c r="BR99" i="1"/>
  <c r="BS99" i="1"/>
  <c r="BR104" i="1"/>
  <c r="DU99" i="1"/>
  <c r="DT102" i="1"/>
  <c r="DT101" i="1"/>
  <c r="DT103" i="1"/>
  <c r="DS102" i="1"/>
  <c r="DS101" i="1"/>
  <c r="DS103" i="1"/>
  <c r="DR99" i="1"/>
  <c r="DR102" i="1"/>
  <c r="DR101" i="1"/>
  <c r="DR103" i="1"/>
  <c r="DQ102" i="1"/>
  <c r="DQ101" i="1"/>
  <c r="DQ103" i="1"/>
  <c r="DP102" i="1"/>
  <c r="DP101" i="1"/>
  <c r="DP103" i="1"/>
  <c r="DO102" i="1"/>
  <c r="DO101" i="1"/>
  <c r="DO103" i="1"/>
  <c r="DM99" i="1"/>
  <c r="DM102" i="1"/>
  <c r="DM101" i="1"/>
  <c r="DM103" i="1"/>
  <c r="DE99" i="1"/>
  <c r="DD102" i="1"/>
  <c r="DD101" i="1"/>
  <c r="DD103" i="1"/>
  <c r="DC102" i="1"/>
  <c r="DC101" i="1"/>
  <c r="DC103" i="1"/>
  <c r="DB99" i="1"/>
  <c r="DB102" i="1"/>
  <c r="DB101" i="1"/>
  <c r="DB103" i="1"/>
  <c r="DA102" i="1"/>
  <c r="DA101" i="1"/>
  <c r="DA103" i="1"/>
  <c r="CZ102" i="1"/>
  <c r="CZ101" i="1"/>
  <c r="CZ103" i="1"/>
  <c r="CY102" i="1"/>
  <c r="CY101" i="1"/>
  <c r="CY103" i="1"/>
  <c r="CX102" i="1"/>
  <c r="CX101" i="1"/>
  <c r="CX103" i="1"/>
  <c r="CW99" i="1"/>
  <c r="CW102" i="1"/>
  <c r="CW101" i="1"/>
  <c r="CW103" i="1"/>
  <c r="CO99" i="1"/>
  <c r="CN102" i="1"/>
  <c r="CN101" i="1"/>
  <c r="CN103" i="1"/>
  <c r="CM102" i="1"/>
  <c r="CM101" i="1"/>
  <c r="CM103" i="1"/>
  <c r="CL99" i="1"/>
  <c r="CL102" i="1"/>
  <c r="CL101" i="1"/>
  <c r="CL103" i="1"/>
  <c r="CK102" i="1"/>
  <c r="CK101" i="1"/>
  <c r="CK103" i="1"/>
  <c r="CJ102" i="1"/>
  <c r="CJ101" i="1"/>
  <c r="CJ103" i="1"/>
  <c r="CI102" i="1"/>
  <c r="CI101" i="1"/>
  <c r="CI103" i="1"/>
  <c r="CH102" i="1"/>
  <c r="CH101" i="1"/>
  <c r="CH103" i="1"/>
  <c r="CG99" i="1"/>
  <c r="CG102" i="1"/>
  <c r="CG101" i="1"/>
  <c r="CG103" i="1"/>
  <c r="BY99" i="1"/>
  <c r="BX102" i="1"/>
  <c r="BX101" i="1"/>
  <c r="BX103" i="1"/>
  <c r="BW102" i="1"/>
  <c r="BW101" i="1"/>
  <c r="BW103" i="1"/>
  <c r="BV99" i="1"/>
  <c r="BV102" i="1"/>
  <c r="BV101" i="1"/>
  <c r="BV103" i="1"/>
  <c r="BU102" i="1"/>
  <c r="BU101" i="1"/>
  <c r="BU103" i="1"/>
  <c r="BT102" i="1"/>
  <c r="BT101" i="1"/>
  <c r="BT103" i="1"/>
  <c r="BS102" i="1"/>
  <c r="BS101" i="1"/>
  <c r="BS103" i="1"/>
  <c r="BR102" i="1"/>
  <c r="BR101" i="1"/>
  <c r="BR103" i="1"/>
  <c r="BQ99" i="1"/>
  <c r="BQ102" i="1"/>
  <c r="BQ101" i="1"/>
  <c r="BQ103" i="1"/>
  <c r="DP89" i="1"/>
  <c r="DQ89" i="1"/>
  <c r="CZ89" i="1"/>
  <c r="DA89" i="1"/>
  <c r="CX89" i="1"/>
  <c r="CY89" i="1"/>
  <c r="CX94" i="1"/>
  <c r="CJ89" i="1"/>
  <c r="CK89" i="1"/>
  <c r="CH89" i="1"/>
  <c r="CI89" i="1"/>
  <c r="CH94" i="1"/>
  <c r="BT89" i="1"/>
  <c r="BU89" i="1"/>
  <c r="BR89" i="1"/>
  <c r="BS89" i="1"/>
  <c r="BR94" i="1"/>
  <c r="DU89" i="1"/>
  <c r="DT92" i="1"/>
  <c r="DT91" i="1"/>
  <c r="DT93" i="1"/>
  <c r="DS92" i="1"/>
  <c r="DS91" i="1"/>
  <c r="DS93" i="1"/>
  <c r="DR89" i="1"/>
  <c r="DR92" i="1"/>
  <c r="DR91" i="1"/>
  <c r="DR93" i="1"/>
  <c r="DQ92" i="1"/>
  <c r="DQ91" i="1"/>
  <c r="DQ93" i="1"/>
  <c r="DP92" i="1"/>
  <c r="DP91" i="1"/>
  <c r="DP93" i="1"/>
  <c r="DO92" i="1"/>
  <c r="DO91" i="1"/>
  <c r="DO93" i="1"/>
  <c r="DN92" i="1"/>
  <c r="DN91" i="1"/>
  <c r="DN93" i="1"/>
  <c r="DM89" i="1"/>
  <c r="DM92" i="1"/>
  <c r="DM91" i="1"/>
  <c r="DM93" i="1"/>
  <c r="DE89" i="1"/>
  <c r="DD92" i="1"/>
  <c r="DD91" i="1"/>
  <c r="DD93" i="1"/>
  <c r="DC92" i="1"/>
  <c r="DC91" i="1"/>
  <c r="DC93" i="1"/>
  <c r="DB89" i="1"/>
  <c r="DB92" i="1"/>
  <c r="DB91" i="1"/>
  <c r="DB93" i="1"/>
  <c r="DA92" i="1"/>
  <c r="DA91" i="1"/>
  <c r="DA93" i="1"/>
  <c r="CZ92" i="1"/>
  <c r="CZ91" i="1"/>
  <c r="CZ93" i="1"/>
  <c r="CY92" i="1"/>
  <c r="CY91" i="1"/>
  <c r="CY93" i="1"/>
  <c r="CX92" i="1"/>
  <c r="CX91" i="1"/>
  <c r="CX93" i="1"/>
  <c r="CW89" i="1"/>
  <c r="CW92" i="1"/>
  <c r="CW91" i="1"/>
  <c r="CW93" i="1"/>
  <c r="CO89" i="1"/>
  <c r="CN92" i="1"/>
  <c r="CN91" i="1"/>
  <c r="CN93" i="1"/>
  <c r="CM92" i="1"/>
  <c r="CM91" i="1"/>
  <c r="CM93" i="1"/>
  <c r="CL89" i="1"/>
  <c r="CL92" i="1"/>
  <c r="CL91" i="1"/>
  <c r="CL93" i="1"/>
  <c r="CK92" i="1"/>
  <c r="CK91" i="1"/>
  <c r="CK93" i="1"/>
  <c r="CJ92" i="1"/>
  <c r="CJ91" i="1"/>
  <c r="CJ93" i="1"/>
  <c r="CI92" i="1"/>
  <c r="CI91" i="1"/>
  <c r="CI93" i="1"/>
  <c r="CH92" i="1"/>
  <c r="CH91" i="1"/>
  <c r="CH93" i="1"/>
  <c r="CG89" i="1"/>
  <c r="CG92" i="1"/>
  <c r="CG91" i="1"/>
  <c r="CG93" i="1"/>
  <c r="BY89" i="1"/>
  <c r="BX92" i="1"/>
  <c r="BX91" i="1"/>
  <c r="BX93" i="1"/>
  <c r="BW92" i="1"/>
  <c r="BW91" i="1"/>
  <c r="BW93" i="1"/>
  <c r="BV89" i="1"/>
  <c r="BV92" i="1"/>
  <c r="BV91" i="1"/>
  <c r="BV93" i="1"/>
  <c r="BU92" i="1"/>
  <c r="BU91" i="1"/>
  <c r="BU93" i="1"/>
  <c r="BT92" i="1"/>
  <c r="BT91" i="1"/>
  <c r="BT93" i="1"/>
  <c r="BS92" i="1"/>
  <c r="BS91" i="1"/>
  <c r="BS93" i="1"/>
  <c r="BR92" i="1"/>
  <c r="BR91" i="1"/>
  <c r="BR93" i="1"/>
  <c r="BQ89" i="1"/>
  <c r="BQ92" i="1"/>
  <c r="BQ91" i="1"/>
  <c r="BQ93" i="1"/>
  <c r="DP79" i="1"/>
  <c r="DQ79" i="1"/>
  <c r="CZ79" i="1"/>
  <c r="DA79" i="1"/>
  <c r="CX79" i="1"/>
  <c r="CY79" i="1"/>
  <c r="CX84" i="1"/>
  <c r="CJ79" i="1"/>
  <c r="CK79" i="1"/>
  <c r="CH79" i="1"/>
  <c r="CI79" i="1"/>
  <c r="CH84" i="1"/>
  <c r="BT79" i="1"/>
  <c r="BU79" i="1"/>
  <c r="BR79" i="1"/>
  <c r="BS79" i="1"/>
  <c r="BR84" i="1"/>
  <c r="DU79" i="1"/>
  <c r="DT82" i="1"/>
  <c r="DT81" i="1"/>
  <c r="DT83" i="1"/>
  <c r="DR79" i="1"/>
  <c r="DR82" i="1"/>
  <c r="DR81" i="1"/>
  <c r="DR83" i="1"/>
  <c r="DQ82" i="1"/>
  <c r="DQ81" i="1"/>
  <c r="DQ83" i="1"/>
  <c r="DP82" i="1"/>
  <c r="DP81" i="1"/>
  <c r="DP83" i="1"/>
  <c r="DO82" i="1"/>
  <c r="DO81" i="1"/>
  <c r="DO83" i="1"/>
  <c r="DM79" i="1"/>
  <c r="DM82" i="1"/>
  <c r="DM81" i="1"/>
  <c r="DM83" i="1"/>
  <c r="DE79" i="1"/>
  <c r="DD82" i="1"/>
  <c r="DD81" i="1"/>
  <c r="DD83" i="1"/>
  <c r="DC82" i="1"/>
  <c r="DC81" i="1"/>
  <c r="DC83" i="1"/>
  <c r="DB79" i="1"/>
  <c r="DB82" i="1"/>
  <c r="DB81" i="1"/>
  <c r="DB83" i="1"/>
  <c r="DA82" i="1"/>
  <c r="DA81" i="1"/>
  <c r="DA83" i="1"/>
  <c r="CZ82" i="1"/>
  <c r="CZ81" i="1"/>
  <c r="CZ83" i="1"/>
  <c r="CY82" i="1"/>
  <c r="CY81" i="1"/>
  <c r="CY83" i="1"/>
  <c r="CX82" i="1"/>
  <c r="CX81" i="1"/>
  <c r="CX83" i="1"/>
  <c r="CW79" i="1"/>
  <c r="CW82" i="1"/>
  <c r="CW81" i="1"/>
  <c r="CW83" i="1"/>
  <c r="CO79" i="1"/>
  <c r="CN82" i="1"/>
  <c r="CN81" i="1"/>
  <c r="CN83" i="1"/>
  <c r="CM82" i="1"/>
  <c r="CM81" i="1"/>
  <c r="CM83" i="1"/>
  <c r="CL79" i="1"/>
  <c r="CL82" i="1"/>
  <c r="CL81" i="1"/>
  <c r="CL83" i="1"/>
  <c r="CK82" i="1"/>
  <c r="CK81" i="1"/>
  <c r="CK83" i="1"/>
  <c r="CJ82" i="1"/>
  <c r="CJ81" i="1"/>
  <c r="CJ83" i="1"/>
  <c r="CI82" i="1"/>
  <c r="CI81" i="1"/>
  <c r="CI83" i="1"/>
  <c r="CH82" i="1"/>
  <c r="CH81" i="1"/>
  <c r="CH83" i="1"/>
  <c r="CG79" i="1"/>
  <c r="CG82" i="1"/>
  <c r="CG81" i="1"/>
  <c r="CG83" i="1"/>
  <c r="BY79" i="1"/>
  <c r="BX82" i="1"/>
  <c r="BX81" i="1"/>
  <c r="BX83" i="1"/>
  <c r="BW82" i="1"/>
  <c r="BW81" i="1"/>
  <c r="BW83" i="1"/>
  <c r="BV79" i="1"/>
  <c r="BV82" i="1"/>
  <c r="BV81" i="1"/>
  <c r="BV83" i="1"/>
  <c r="BU82" i="1"/>
  <c r="BU81" i="1"/>
  <c r="BU83" i="1"/>
  <c r="BT82" i="1"/>
  <c r="BT81" i="1"/>
  <c r="BT83" i="1"/>
  <c r="BS82" i="1"/>
  <c r="BS81" i="1"/>
  <c r="BS83" i="1"/>
  <c r="BR82" i="1"/>
  <c r="BR81" i="1"/>
  <c r="BR83" i="1"/>
  <c r="BQ79" i="1"/>
  <c r="BQ82" i="1"/>
  <c r="BQ81" i="1"/>
  <c r="BQ83" i="1"/>
  <c r="DP69" i="1"/>
  <c r="DQ69" i="1"/>
  <c r="CZ69" i="1"/>
  <c r="DA69" i="1"/>
  <c r="CX69" i="1"/>
  <c r="CY69" i="1"/>
  <c r="CX74" i="1"/>
  <c r="CJ69" i="1"/>
  <c r="CK69" i="1"/>
  <c r="CH69" i="1"/>
  <c r="CI69" i="1"/>
  <c r="CH74" i="1"/>
  <c r="BT69" i="1"/>
  <c r="BU69" i="1"/>
  <c r="BR69" i="1"/>
  <c r="BS69" i="1"/>
  <c r="BR74" i="1"/>
  <c r="DU69" i="1"/>
  <c r="DT72" i="1"/>
  <c r="DT71" i="1"/>
  <c r="DT73" i="1"/>
  <c r="DR69" i="1"/>
  <c r="DR72" i="1"/>
  <c r="DR71" i="1"/>
  <c r="DR73" i="1"/>
  <c r="DQ72" i="1"/>
  <c r="DQ71" i="1"/>
  <c r="DQ73" i="1"/>
  <c r="DP72" i="1"/>
  <c r="DP71" i="1"/>
  <c r="DP73" i="1"/>
  <c r="DO72" i="1"/>
  <c r="DO71" i="1"/>
  <c r="DO73" i="1"/>
  <c r="DM69" i="1"/>
  <c r="DM72" i="1"/>
  <c r="DM71" i="1"/>
  <c r="DM73" i="1"/>
  <c r="DE69" i="1"/>
  <c r="DD72" i="1"/>
  <c r="DD71" i="1"/>
  <c r="DD73" i="1"/>
  <c r="DC72" i="1"/>
  <c r="DC71" i="1"/>
  <c r="DC73" i="1"/>
  <c r="DB69" i="1"/>
  <c r="DB72" i="1"/>
  <c r="DB71" i="1"/>
  <c r="DB73" i="1"/>
  <c r="DA72" i="1"/>
  <c r="DA71" i="1"/>
  <c r="DA73" i="1"/>
  <c r="CZ72" i="1"/>
  <c r="CZ71" i="1"/>
  <c r="CZ73" i="1"/>
  <c r="CY72" i="1"/>
  <c r="CY71" i="1"/>
  <c r="CY73" i="1"/>
  <c r="CX72" i="1"/>
  <c r="CX71" i="1"/>
  <c r="CX73" i="1"/>
  <c r="CW69" i="1"/>
  <c r="CW72" i="1"/>
  <c r="CW71" i="1"/>
  <c r="CW73" i="1"/>
  <c r="CO69" i="1"/>
  <c r="CN72" i="1"/>
  <c r="CN71" i="1"/>
  <c r="CN73" i="1"/>
  <c r="CM72" i="1"/>
  <c r="CM71" i="1"/>
  <c r="CM73" i="1"/>
  <c r="CL69" i="1"/>
  <c r="CL72" i="1"/>
  <c r="CL71" i="1"/>
  <c r="CL73" i="1"/>
  <c r="CK72" i="1"/>
  <c r="CK71" i="1"/>
  <c r="CK73" i="1"/>
  <c r="CJ72" i="1"/>
  <c r="CJ71" i="1"/>
  <c r="CJ73" i="1"/>
  <c r="CI72" i="1"/>
  <c r="CI71" i="1"/>
  <c r="CI73" i="1"/>
  <c r="CH72" i="1"/>
  <c r="CH71" i="1"/>
  <c r="CH73" i="1"/>
  <c r="CG69" i="1"/>
  <c r="CG72" i="1"/>
  <c r="CG71" i="1"/>
  <c r="CG73" i="1"/>
  <c r="BY69" i="1"/>
  <c r="BX72" i="1"/>
  <c r="BX71" i="1"/>
  <c r="BX73" i="1"/>
  <c r="BW72" i="1"/>
  <c r="BW71" i="1"/>
  <c r="BW73" i="1"/>
  <c r="BV69" i="1"/>
  <c r="BV72" i="1"/>
  <c r="BV71" i="1"/>
  <c r="BV73" i="1"/>
  <c r="BU72" i="1"/>
  <c r="BU71" i="1"/>
  <c r="BU73" i="1"/>
  <c r="BT72" i="1"/>
  <c r="BT71" i="1"/>
  <c r="BT73" i="1"/>
  <c r="BS72" i="1"/>
  <c r="BS71" i="1"/>
  <c r="BS73" i="1"/>
  <c r="BR72" i="1"/>
  <c r="BR71" i="1"/>
  <c r="BR73" i="1"/>
  <c r="BQ69" i="1"/>
  <c r="BQ72" i="1"/>
  <c r="BQ71" i="1"/>
  <c r="BQ73" i="1"/>
  <c r="DP59" i="1"/>
  <c r="DQ59" i="1"/>
  <c r="CZ59" i="1"/>
  <c r="DA59" i="1"/>
  <c r="CX59" i="1"/>
  <c r="CY59" i="1"/>
  <c r="CX64" i="1"/>
  <c r="CJ59" i="1"/>
  <c r="CK59" i="1"/>
  <c r="CH59" i="1"/>
  <c r="CI59" i="1"/>
  <c r="CH64" i="1"/>
  <c r="BT59" i="1"/>
  <c r="BU59" i="1"/>
  <c r="BT64" i="1"/>
  <c r="BR59" i="1"/>
  <c r="BS59" i="1"/>
  <c r="BR64" i="1"/>
  <c r="DU59" i="1"/>
  <c r="DT62" i="1"/>
  <c r="DT61" i="1"/>
  <c r="DT63" i="1"/>
  <c r="DR59" i="1"/>
  <c r="DR62" i="1"/>
  <c r="DR61" i="1"/>
  <c r="DR63" i="1"/>
  <c r="DQ62" i="1"/>
  <c r="DQ61" i="1"/>
  <c r="DQ63" i="1"/>
  <c r="DP62" i="1"/>
  <c r="DP61" i="1"/>
  <c r="DP63" i="1"/>
  <c r="DO62" i="1"/>
  <c r="DO61" i="1"/>
  <c r="DO63" i="1"/>
  <c r="DM59" i="1"/>
  <c r="DM62" i="1"/>
  <c r="DM61" i="1"/>
  <c r="DM63" i="1"/>
  <c r="DE59" i="1"/>
  <c r="DD62" i="1"/>
  <c r="DD61" i="1"/>
  <c r="DD63" i="1"/>
  <c r="DC62" i="1"/>
  <c r="DC61" i="1"/>
  <c r="DC63" i="1"/>
  <c r="DB59" i="1"/>
  <c r="DB62" i="1"/>
  <c r="DB61" i="1"/>
  <c r="DB63" i="1"/>
  <c r="DA62" i="1"/>
  <c r="DA61" i="1"/>
  <c r="DA63" i="1"/>
  <c r="CZ62" i="1"/>
  <c r="CZ61" i="1"/>
  <c r="CZ63" i="1"/>
  <c r="CY62" i="1"/>
  <c r="CY61" i="1"/>
  <c r="CY63" i="1"/>
  <c r="CX62" i="1"/>
  <c r="CX61" i="1"/>
  <c r="CX63" i="1"/>
  <c r="CW59" i="1"/>
  <c r="CW62" i="1"/>
  <c r="CW61" i="1"/>
  <c r="CW63" i="1"/>
  <c r="CO59" i="1"/>
  <c r="CN62" i="1"/>
  <c r="CN61" i="1"/>
  <c r="CN63" i="1"/>
  <c r="CM62" i="1"/>
  <c r="CM61" i="1"/>
  <c r="CM63" i="1"/>
  <c r="CL59" i="1"/>
  <c r="CL62" i="1"/>
  <c r="CL61" i="1"/>
  <c r="CL63" i="1"/>
  <c r="CK62" i="1"/>
  <c r="CK61" i="1"/>
  <c r="CK63" i="1"/>
  <c r="CJ62" i="1"/>
  <c r="CJ61" i="1"/>
  <c r="CJ63" i="1"/>
  <c r="CI62" i="1"/>
  <c r="CI61" i="1"/>
  <c r="CI63" i="1"/>
  <c r="CH62" i="1"/>
  <c r="CH61" i="1"/>
  <c r="CH63" i="1"/>
  <c r="CG59" i="1"/>
  <c r="CG62" i="1"/>
  <c r="CG61" i="1"/>
  <c r="CG63" i="1"/>
  <c r="BY59" i="1"/>
  <c r="BX62" i="1"/>
  <c r="BX61" i="1"/>
  <c r="BX63" i="1"/>
  <c r="BW62" i="1"/>
  <c r="BW61" i="1"/>
  <c r="BW63" i="1"/>
  <c r="BV59" i="1"/>
  <c r="BV62" i="1"/>
  <c r="BV61" i="1"/>
  <c r="BV63" i="1"/>
  <c r="BU62" i="1"/>
  <c r="BU61" i="1"/>
  <c r="BU63" i="1"/>
  <c r="BT62" i="1"/>
  <c r="BT61" i="1"/>
  <c r="BT63" i="1"/>
  <c r="BS62" i="1"/>
  <c r="BS61" i="1"/>
  <c r="BS63" i="1"/>
  <c r="BR62" i="1"/>
  <c r="BR61" i="1"/>
  <c r="BR63" i="1"/>
  <c r="BQ59" i="1"/>
  <c r="BQ62" i="1"/>
  <c r="BQ61" i="1"/>
  <c r="BQ63" i="1"/>
  <c r="DP49" i="1"/>
  <c r="DQ49" i="1"/>
  <c r="CZ49" i="1"/>
  <c r="DA49" i="1"/>
  <c r="CX49" i="1"/>
  <c r="CY49" i="1"/>
  <c r="CX54" i="1"/>
  <c r="CJ49" i="1"/>
  <c r="CK49" i="1"/>
  <c r="CH49" i="1"/>
  <c r="CI49" i="1"/>
  <c r="CH54" i="1"/>
  <c r="BT49" i="1"/>
  <c r="BU49" i="1"/>
  <c r="BT54" i="1"/>
  <c r="BR49" i="1"/>
  <c r="BS49" i="1"/>
  <c r="BR54" i="1"/>
  <c r="DU49" i="1"/>
  <c r="DT52" i="1"/>
  <c r="DT51" i="1"/>
  <c r="DT53" i="1"/>
  <c r="DR49" i="1"/>
  <c r="DR52" i="1"/>
  <c r="DR51" i="1"/>
  <c r="DR53" i="1"/>
  <c r="DQ52" i="1"/>
  <c r="DQ51" i="1"/>
  <c r="DQ53" i="1"/>
  <c r="DP52" i="1"/>
  <c r="DP51" i="1"/>
  <c r="DP53" i="1"/>
  <c r="DO52" i="1"/>
  <c r="DO51" i="1"/>
  <c r="DO53" i="1"/>
  <c r="DM49" i="1"/>
  <c r="DM52" i="1"/>
  <c r="DM51" i="1"/>
  <c r="DM53" i="1"/>
  <c r="DE49" i="1"/>
  <c r="DD52" i="1"/>
  <c r="DD51" i="1"/>
  <c r="DD53" i="1"/>
  <c r="DC52" i="1"/>
  <c r="DC51" i="1"/>
  <c r="DC53" i="1"/>
  <c r="DB49" i="1"/>
  <c r="DB52" i="1"/>
  <c r="DB51" i="1"/>
  <c r="DB53" i="1"/>
  <c r="DA52" i="1"/>
  <c r="DA51" i="1"/>
  <c r="DA53" i="1"/>
  <c r="CZ52" i="1"/>
  <c r="CZ51" i="1"/>
  <c r="CZ53" i="1"/>
  <c r="CY52" i="1"/>
  <c r="CY51" i="1"/>
  <c r="CY53" i="1"/>
  <c r="CX52" i="1"/>
  <c r="CX51" i="1"/>
  <c r="CX53" i="1"/>
  <c r="CW49" i="1"/>
  <c r="CW52" i="1"/>
  <c r="CW51" i="1"/>
  <c r="CW53" i="1"/>
  <c r="CO49" i="1"/>
  <c r="CN52" i="1"/>
  <c r="CN51" i="1"/>
  <c r="CN53" i="1"/>
  <c r="CM52" i="1"/>
  <c r="CM51" i="1"/>
  <c r="CM53" i="1"/>
  <c r="CL49" i="1"/>
  <c r="CL52" i="1"/>
  <c r="CL51" i="1"/>
  <c r="CL53" i="1"/>
  <c r="CK52" i="1"/>
  <c r="CK51" i="1"/>
  <c r="CK53" i="1"/>
  <c r="CJ52" i="1"/>
  <c r="CJ51" i="1"/>
  <c r="CJ53" i="1"/>
  <c r="CI52" i="1"/>
  <c r="CI51" i="1"/>
  <c r="CI53" i="1"/>
  <c r="CH52" i="1"/>
  <c r="CH51" i="1"/>
  <c r="CH53" i="1"/>
  <c r="CG49" i="1"/>
  <c r="CG52" i="1"/>
  <c r="CG51" i="1"/>
  <c r="CG53" i="1"/>
  <c r="BY49" i="1"/>
  <c r="BX52" i="1"/>
  <c r="BX51" i="1"/>
  <c r="BX53" i="1"/>
  <c r="BW52" i="1"/>
  <c r="BW51" i="1"/>
  <c r="BW53" i="1"/>
  <c r="BV49" i="1"/>
  <c r="BV52" i="1"/>
  <c r="BV51" i="1"/>
  <c r="BV53" i="1"/>
  <c r="BU52" i="1"/>
  <c r="BU51" i="1"/>
  <c r="BU53" i="1"/>
  <c r="BT52" i="1"/>
  <c r="BT51" i="1"/>
  <c r="BT53" i="1"/>
  <c r="BS52" i="1"/>
  <c r="BS51" i="1"/>
  <c r="BS53" i="1"/>
  <c r="BR52" i="1"/>
  <c r="BR51" i="1"/>
  <c r="BR53" i="1"/>
  <c r="BQ49" i="1"/>
  <c r="BQ52" i="1"/>
  <c r="BQ51" i="1"/>
  <c r="BQ53" i="1"/>
  <c r="DP39" i="1"/>
  <c r="DQ39" i="1"/>
  <c r="CT38" i="1"/>
  <c r="CU38" i="1"/>
  <c r="DC39" i="1"/>
  <c r="DD39" i="1"/>
  <c r="DC44" i="1"/>
  <c r="CZ39" i="1"/>
  <c r="DA39" i="1"/>
  <c r="CX39" i="1"/>
  <c r="CY39" i="1"/>
  <c r="CX44" i="1"/>
  <c r="CD38" i="1"/>
  <c r="CE38" i="1"/>
  <c r="CM39" i="1"/>
  <c r="CN39" i="1"/>
  <c r="CM44" i="1"/>
  <c r="CJ39" i="1"/>
  <c r="CK39" i="1"/>
  <c r="CH39" i="1"/>
  <c r="CI39" i="1"/>
  <c r="CH44" i="1"/>
  <c r="BO38" i="1"/>
  <c r="BW39" i="1"/>
  <c r="BX39" i="1"/>
  <c r="BW44" i="1"/>
  <c r="BT39" i="1"/>
  <c r="BU39" i="1"/>
  <c r="BT44" i="1"/>
  <c r="BR39" i="1"/>
  <c r="BS39" i="1"/>
  <c r="BR44" i="1"/>
  <c r="DU39" i="1"/>
  <c r="DT42" i="1"/>
  <c r="DT41" i="1"/>
  <c r="DT43" i="1"/>
  <c r="DR39" i="1"/>
  <c r="DR42" i="1"/>
  <c r="DR41" i="1"/>
  <c r="DR43" i="1"/>
  <c r="DQ42" i="1"/>
  <c r="DQ41" i="1"/>
  <c r="DQ43" i="1"/>
  <c r="DP42" i="1"/>
  <c r="DP41" i="1"/>
  <c r="DP43" i="1"/>
  <c r="DO42" i="1"/>
  <c r="DO41" i="1"/>
  <c r="DO43" i="1"/>
  <c r="DM39" i="1"/>
  <c r="DM42" i="1"/>
  <c r="DM41" i="1"/>
  <c r="DM43" i="1"/>
  <c r="DE39" i="1"/>
  <c r="DD42" i="1"/>
  <c r="DD41" i="1"/>
  <c r="DD43" i="1"/>
  <c r="DC42" i="1"/>
  <c r="DC41" i="1"/>
  <c r="DC43" i="1"/>
  <c r="DB39" i="1"/>
  <c r="DB42" i="1"/>
  <c r="DB41" i="1"/>
  <c r="DB43" i="1"/>
  <c r="DA42" i="1"/>
  <c r="DA41" i="1"/>
  <c r="DA43" i="1"/>
  <c r="CZ42" i="1"/>
  <c r="CZ41" i="1"/>
  <c r="CZ43" i="1"/>
  <c r="CY42" i="1"/>
  <c r="CY41" i="1"/>
  <c r="CY43" i="1"/>
  <c r="CX42" i="1"/>
  <c r="CX41" i="1"/>
  <c r="CX43" i="1"/>
  <c r="CW39" i="1"/>
  <c r="CW42" i="1"/>
  <c r="CW41" i="1"/>
  <c r="CW43" i="1"/>
  <c r="CO39" i="1"/>
  <c r="CN42" i="1"/>
  <c r="CN41" i="1"/>
  <c r="CN43" i="1"/>
  <c r="CM42" i="1"/>
  <c r="CM41" i="1"/>
  <c r="CM43" i="1"/>
  <c r="CL39" i="1"/>
  <c r="CL42" i="1"/>
  <c r="CL41" i="1"/>
  <c r="CL43" i="1"/>
  <c r="CK42" i="1"/>
  <c r="CK41" i="1"/>
  <c r="CK43" i="1"/>
  <c r="CJ42" i="1"/>
  <c r="CJ41" i="1"/>
  <c r="CJ43" i="1"/>
  <c r="CI42" i="1"/>
  <c r="CI41" i="1"/>
  <c r="CI43" i="1"/>
  <c r="CH42" i="1"/>
  <c r="CH41" i="1"/>
  <c r="CH43" i="1"/>
  <c r="CG39" i="1"/>
  <c r="CG42" i="1"/>
  <c r="CG41" i="1"/>
  <c r="CG43" i="1"/>
  <c r="BY39" i="1"/>
  <c r="BX42" i="1"/>
  <c r="BX41" i="1"/>
  <c r="BX43" i="1"/>
  <c r="BW42" i="1"/>
  <c r="BW41" i="1"/>
  <c r="BW43" i="1"/>
  <c r="BV39" i="1"/>
  <c r="BV42" i="1"/>
  <c r="BV41" i="1"/>
  <c r="BV43" i="1"/>
  <c r="BU42" i="1"/>
  <c r="BU41" i="1"/>
  <c r="BU43" i="1"/>
  <c r="BT42" i="1"/>
  <c r="BT41" i="1"/>
  <c r="BT43" i="1"/>
  <c r="BS42" i="1"/>
  <c r="BS41" i="1"/>
  <c r="BS43" i="1"/>
  <c r="BR42" i="1"/>
  <c r="BR41" i="1"/>
  <c r="BR43" i="1"/>
  <c r="BQ39" i="1"/>
  <c r="BQ42" i="1"/>
  <c r="BQ41" i="1"/>
  <c r="BQ43" i="1"/>
  <c r="DP29" i="1"/>
  <c r="DQ29" i="1"/>
  <c r="CT28" i="1"/>
  <c r="CU28" i="1"/>
  <c r="DC29" i="1"/>
  <c r="DD29" i="1"/>
  <c r="DC34" i="1"/>
  <c r="CZ29" i="1"/>
  <c r="DA29" i="1"/>
  <c r="CX29" i="1"/>
  <c r="CY29" i="1"/>
  <c r="CX34" i="1"/>
  <c r="CD28" i="1"/>
  <c r="CE28" i="1"/>
  <c r="CM29" i="1"/>
  <c r="CN29" i="1"/>
  <c r="CM34" i="1"/>
  <c r="CJ29" i="1"/>
  <c r="CK29" i="1"/>
  <c r="CJ34" i="1"/>
  <c r="CH29" i="1"/>
  <c r="CI29" i="1"/>
  <c r="CH34" i="1"/>
  <c r="BO28" i="1"/>
  <c r="BW29" i="1"/>
  <c r="BX29" i="1"/>
  <c r="BW34" i="1"/>
  <c r="BT29" i="1"/>
  <c r="BU29" i="1"/>
  <c r="BT34" i="1"/>
  <c r="BR29" i="1"/>
  <c r="BS29" i="1"/>
  <c r="BR34" i="1"/>
  <c r="DU29" i="1"/>
  <c r="DT32" i="1"/>
  <c r="DT31" i="1"/>
  <c r="DT33" i="1"/>
  <c r="DR29" i="1"/>
  <c r="DR32" i="1"/>
  <c r="DR31" i="1"/>
  <c r="DR33" i="1"/>
  <c r="DQ32" i="1"/>
  <c r="DQ31" i="1"/>
  <c r="DQ33" i="1"/>
  <c r="DP32" i="1"/>
  <c r="DP31" i="1"/>
  <c r="DP33" i="1"/>
  <c r="DO32" i="1"/>
  <c r="DO31" i="1"/>
  <c r="DO33" i="1"/>
  <c r="DM29" i="1"/>
  <c r="DM32" i="1"/>
  <c r="DM31" i="1"/>
  <c r="DM33" i="1"/>
  <c r="DE29" i="1"/>
  <c r="DD32" i="1"/>
  <c r="DD31" i="1"/>
  <c r="DD33" i="1"/>
  <c r="DC32" i="1"/>
  <c r="DC31" i="1"/>
  <c r="DC33" i="1"/>
  <c r="DB29" i="1"/>
  <c r="DB32" i="1"/>
  <c r="DB31" i="1"/>
  <c r="DB33" i="1"/>
  <c r="DA32" i="1"/>
  <c r="DA31" i="1"/>
  <c r="DA33" i="1"/>
  <c r="CZ32" i="1"/>
  <c r="CZ31" i="1"/>
  <c r="CZ33" i="1"/>
  <c r="CY32" i="1"/>
  <c r="CY31" i="1"/>
  <c r="CY33" i="1"/>
  <c r="CX32" i="1"/>
  <c r="CX31" i="1"/>
  <c r="CX33" i="1"/>
  <c r="CW29" i="1"/>
  <c r="CW32" i="1"/>
  <c r="CW31" i="1"/>
  <c r="CW33" i="1"/>
  <c r="CO29" i="1"/>
  <c r="CN32" i="1"/>
  <c r="CN31" i="1"/>
  <c r="CN33" i="1"/>
  <c r="CM32" i="1"/>
  <c r="CM31" i="1"/>
  <c r="CM33" i="1"/>
  <c r="CL29" i="1"/>
  <c r="CL32" i="1"/>
  <c r="CL31" i="1"/>
  <c r="CL33" i="1"/>
  <c r="CK32" i="1"/>
  <c r="CK31" i="1"/>
  <c r="CK33" i="1"/>
  <c r="CJ32" i="1"/>
  <c r="CJ31" i="1"/>
  <c r="CJ33" i="1"/>
  <c r="CI32" i="1"/>
  <c r="CI31" i="1"/>
  <c r="CI33" i="1"/>
  <c r="CH32" i="1"/>
  <c r="CH31" i="1"/>
  <c r="CH33" i="1"/>
  <c r="CG29" i="1"/>
  <c r="CG32" i="1"/>
  <c r="CG31" i="1"/>
  <c r="CG33" i="1"/>
  <c r="BY29" i="1"/>
  <c r="BX32" i="1"/>
  <c r="BX31" i="1"/>
  <c r="BX33" i="1"/>
  <c r="BW32" i="1"/>
  <c r="BW31" i="1"/>
  <c r="BW33" i="1"/>
  <c r="BV29" i="1"/>
  <c r="BV32" i="1"/>
  <c r="BV31" i="1"/>
  <c r="BV33" i="1"/>
  <c r="BU32" i="1"/>
  <c r="BU31" i="1"/>
  <c r="BU33" i="1"/>
  <c r="BT32" i="1"/>
  <c r="BT31" i="1"/>
  <c r="BT33" i="1"/>
  <c r="BS32" i="1"/>
  <c r="BS31" i="1"/>
  <c r="BS33" i="1"/>
  <c r="BR32" i="1"/>
  <c r="BR31" i="1"/>
  <c r="BR33" i="1"/>
  <c r="BQ29" i="1"/>
  <c r="BQ32" i="1"/>
  <c r="BQ31" i="1"/>
  <c r="BQ33" i="1"/>
  <c r="DP19" i="1"/>
  <c r="DQ19" i="1"/>
  <c r="CT18" i="1"/>
  <c r="CU18" i="1"/>
  <c r="DC19" i="1"/>
  <c r="DD19" i="1"/>
  <c r="DC24" i="1"/>
  <c r="CZ19" i="1"/>
  <c r="DA19" i="1"/>
  <c r="CZ24" i="1"/>
  <c r="CX19" i="1"/>
  <c r="CY19" i="1"/>
  <c r="CX24" i="1"/>
  <c r="CD18" i="1"/>
  <c r="CE18" i="1"/>
  <c r="CM19" i="1"/>
  <c r="CN19" i="1"/>
  <c r="CM24" i="1"/>
  <c r="CJ19" i="1"/>
  <c r="CK19" i="1"/>
  <c r="CJ24" i="1"/>
  <c r="CH19" i="1"/>
  <c r="CI19" i="1"/>
  <c r="CH24" i="1"/>
  <c r="BO18" i="1"/>
  <c r="BW19" i="1"/>
  <c r="BX19" i="1"/>
  <c r="BW24" i="1"/>
  <c r="BT19" i="1"/>
  <c r="BU19" i="1"/>
  <c r="BT24" i="1"/>
  <c r="BR19" i="1"/>
  <c r="BS19" i="1"/>
  <c r="BR24" i="1"/>
  <c r="DU19" i="1"/>
  <c r="DT22" i="1"/>
  <c r="DT21" i="1"/>
  <c r="DT23" i="1"/>
  <c r="DR19" i="1"/>
  <c r="DR22" i="1"/>
  <c r="DR21" i="1"/>
  <c r="DR23" i="1"/>
  <c r="DQ22" i="1"/>
  <c r="DQ21" i="1"/>
  <c r="DQ23" i="1"/>
  <c r="DP22" i="1"/>
  <c r="DP21" i="1"/>
  <c r="DP23" i="1"/>
  <c r="DO22" i="1"/>
  <c r="DO21" i="1"/>
  <c r="DO23" i="1"/>
  <c r="DM19" i="1"/>
  <c r="DM22" i="1"/>
  <c r="DM21" i="1"/>
  <c r="DM23" i="1"/>
  <c r="DE19" i="1"/>
  <c r="DD22" i="1"/>
  <c r="DD21" i="1"/>
  <c r="DD23" i="1"/>
  <c r="DC22" i="1"/>
  <c r="DC21" i="1"/>
  <c r="DC23" i="1"/>
  <c r="DB19" i="1"/>
  <c r="DB22" i="1"/>
  <c r="DB21" i="1"/>
  <c r="DB23" i="1"/>
  <c r="DA22" i="1"/>
  <c r="DA21" i="1"/>
  <c r="DA23" i="1"/>
  <c r="CZ22" i="1"/>
  <c r="CZ21" i="1"/>
  <c r="CZ23" i="1"/>
  <c r="CY22" i="1"/>
  <c r="CY21" i="1"/>
  <c r="CY23" i="1"/>
  <c r="CX22" i="1"/>
  <c r="CX21" i="1"/>
  <c r="CX23" i="1"/>
  <c r="CW19" i="1"/>
  <c r="CW22" i="1"/>
  <c r="CW21" i="1"/>
  <c r="CW23" i="1"/>
  <c r="CO19" i="1"/>
  <c r="CN22" i="1"/>
  <c r="CN21" i="1"/>
  <c r="CN23" i="1"/>
  <c r="CM22" i="1"/>
  <c r="CM21" i="1"/>
  <c r="CM23" i="1"/>
  <c r="CL19" i="1"/>
  <c r="CL22" i="1"/>
  <c r="CL21" i="1"/>
  <c r="CL23" i="1"/>
  <c r="CK22" i="1"/>
  <c r="CK21" i="1"/>
  <c r="CK23" i="1"/>
  <c r="CJ22" i="1"/>
  <c r="CJ21" i="1"/>
  <c r="CJ23" i="1"/>
  <c r="CI22" i="1"/>
  <c r="CI21" i="1"/>
  <c r="CI23" i="1"/>
  <c r="CH22" i="1"/>
  <c r="CH21" i="1"/>
  <c r="CH23" i="1"/>
  <c r="CG19" i="1"/>
  <c r="CG22" i="1"/>
  <c r="CG21" i="1"/>
  <c r="CG23" i="1"/>
  <c r="BY19" i="1"/>
  <c r="BX22" i="1"/>
  <c r="BX21" i="1"/>
  <c r="BX23" i="1"/>
  <c r="BW22" i="1"/>
  <c r="BW21" i="1"/>
  <c r="BW23" i="1"/>
  <c r="BV19" i="1"/>
  <c r="BV22" i="1"/>
  <c r="BV21" i="1"/>
  <c r="BV23" i="1"/>
  <c r="BU22" i="1"/>
  <c r="BU21" i="1"/>
  <c r="BU23" i="1"/>
  <c r="BT22" i="1"/>
  <c r="BT21" i="1"/>
  <c r="BT23" i="1"/>
  <c r="BS22" i="1"/>
  <c r="BS21" i="1"/>
  <c r="BS23" i="1"/>
  <c r="BR22" i="1"/>
  <c r="BR21" i="1"/>
  <c r="BR23" i="1"/>
  <c r="BQ19" i="1"/>
  <c r="BQ22" i="1"/>
  <c r="BQ21" i="1"/>
  <c r="BQ23" i="1"/>
  <c r="BO8" i="1"/>
  <c r="BW9" i="1"/>
  <c r="BX9" i="1"/>
  <c r="BW14" i="1"/>
  <c r="BT9" i="1"/>
  <c r="BU9" i="1"/>
  <c r="BT14" i="1"/>
  <c r="BR9" i="1"/>
  <c r="BS9" i="1"/>
  <c r="BR14" i="1"/>
  <c r="BY9" i="1"/>
  <c r="BX12" i="1"/>
  <c r="BX11" i="1"/>
  <c r="BX13" i="1"/>
  <c r="BW12" i="1"/>
  <c r="BW11" i="1"/>
  <c r="BW13" i="1"/>
  <c r="BV9" i="1"/>
  <c r="BV12" i="1"/>
  <c r="BV11" i="1"/>
  <c r="BV13" i="1"/>
  <c r="BU12" i="1"/>
  <c r="BU11" i="1"/>
  <c r="BU13" i="1"/>
  <c r="BT12" i="1"/>
  <c r="BT11" i="1"/>
  <c r="BT13" i="1"/>
  <c r="BS12" i="1"/>
  <c r="BS11" i="1"/>
  <c r="BS13" i="1"/>
  <c r="BR12" i="1"/>
  <c r="BR11" i="1"/>
  <c r="BR13" i="1"/>
  <c r="BQ9" i="1"/>
  <c r="BQ12" i="1"/>
  <c r="BQ11" i="1"/>
  <c r="BQ13" i="1"/>
  <c r="BD139" i="1"/>
  <c r="BE139" i="1"/>
  <c r="BD144" i="1"/>
  <c r="BB139" i="1"/>
  <c r="BC139" i="1"/>
  <c r="BI139" i="1"/>
  <c r="BH139" i="1"/>
  <c r="BH142" i="1"/>
  <c r="BH141" i="1"/>
  <c r="BH143" i="1"/>
  <c r="BG139" i="1"/>
  <c r="BG142" i="1"/>
  <c r="BG141" i="1"/>
  <c r="BG143" i="1"/>
  <c r="BF139" i="1"/>
  <c r="BF142" i="1"/>
  <c r="BF141" i="1"/>
  <c r="BF143" i="1"/>
  <c r="BE142" i="1"/>
  <c r="BE141" i="1"/>
  <c r="BE143" i="1"/>
  <c r="BD142" i="1"/>
  <c r="BD141" i="1"/>
  <c r="BD143" i="1"/>
  <c r="BC142" i="1"/>
  <c r="BC141" i="1"/>
  <c r="BC143" i="1"/>
  <c r="BB142" i="1"/>
  <c r="BB141" i="1"/>
  <c r="BB143" i="1"/>
  <c r="BA139" i="1"/>
  <c r="BA142" i="1"/>
  <c r="BA141" i="1"/>
  <c r="BA143" i="1"/>
  <c r="BD129" i="1"/>
  <c r="BE129" i="1"/>
  <c r="BD134" i="1"/>
  <c r="BB129" i="1"/>
  <c r="BC129" i="1"/>
  <c r="BI129" i="1"/>
  <c r="BH129" i="1"/>
  <c r="BH132" i="1"/>
  <c r="BH131" i="1"/>
  <c r="BH133" i="1"/>
  <c r="BG129" i="1"/>
  <c r="BG132" i="1"/>
  <c r="BG131" i="1"/>
  <c r="BG133" i="1"/>
  <c r="BF129" i="1"/>
  <c r="BF132" i="1"/>
  <c r="BF131" i="1"/>
  <c r="BF133" i="1"/>
  <c r="BE132" i="1"/>
  <c r="BE131" i="1"/>
  <c r="BE133" i="1"/>
  <c r="BD132" i="1"/>
  <c r="BD131" i="1"/>
  <c r="BD133" i="1"/>
  <c r="BC132" i="1"/>
  <c r="BC131" i="1"/>
  <c r="BC133" i="1"/>
  <c r="BB132" i="1"/>
  <c r="BB131" i="1"/>
  <c r="BB133" i="1"/>
  <c r="BA129" i="1"/>
  <c r="BA132" i="1"/>
  <c r="BA131" i="1"/>
  <c r="BA133" i="1"/>
  <c r="BD119" i="1"/>
  <c r="BE119" i="1"/>
  <c r="BD124" i="1"/>
  <c r="BB119" i="1"/>
  <c r="BC119" i="1"/>
  <c r="BI119" i="1"/>
  <c r="BH119" i="1"/>
  <c r="BH122" i="1"/>
  <c r="BH121" i="1"/>
  <c r="BH123" i="1"/>
  <c r="BG119" i="1"/>
  <c r="BG122" i="1"/>
  <c r="BG121" i="1"/>
  <c r="BG123" i="1"/>
  <c r="BF119" i="1"/>
  <c r="BF122" i="1"/>
  <c r="BF121" i="1"/>
  <c r="BF123" i="1"/>
  <c r="BE122" i="1"/>
  <c r="BE121" i="1"/>
  <c r="BE123" i="1"/>
  <c r="BD122" i="1"/>
  <c r="BD121" i="1"/>
  <c r="BD123" i="1"/>
  <c r="BC122" i="1"/>
  <c r="BC121" i="1"/>
  <c r="BC123" i="1"/>
  <c r="BB122" i="1"/>
  <c r="BB121" i="1"/>
  <c r="BB123" i="1"/>
  <c r="BA119" i="1"/>
  <c r="BA122" i="1"/>
  <c r="BA121" i="1"/>
  <c r="BA123" i="1"/>
  <c r="BD109" i="1"/>
  <c r="BE109" i="1"/>
  <c r="BD114" i="1"/>
  <c r="BB109" i="1"/>
  <c r="BC109" i="1"/>
  <c r="BI109" i="1"/>
  <c r="BH109" i="1"/>
  <c r="BH112" i="1"/>
  <c r="BH111" i="1"/>
  <c r="BH113" i="1"/>
  <c r="BG109" i="1"/>
  <c r="BG112" i="1"/>
  <c r="BG111" i="1"/>
  <c r="BG113" i="1"/>
  <c r="BF109" i="1"/>
  <c r="BF112" i="1"/>
  <c r="BF111" i="1"/>
  <c r="BF113" i="1"/>
  <c r="BE112" i="1"/>
  <c r="BE111" i="1"/>
  <c r="BE113" i="1"/>
  <c r="BD112" i="1"/>
  <c r="BD111" i="1"/>
  <c r="BD113" i="1"/>
  <c r="BC112" i="1"/>
  <c r="BC111" i="1"/>
  <c r="BC113" i="1"/>
  <c r="BB112" i="1"/>
  <c r="BB111" i="1"/>
  <c r="BB113" i="1"/>
  <c r="BA109" i="1"/>
  <c r="BA112" i="1"/>
  <c r="BA111" i="1"/>
  <c r="BA113" i="1"/>
  <c r="BD99" i="1"/>
  <c r="BE99" i="1"/>
  <c r="BD104" i="1"/>
  <c r="BB99" i="1"/>
  <c r="BC99" i="1"/>
  <c r="BI99" i="1"/>
  <c r="BH99" i="1"/>
  <c r="BH102" i="1"/>
  <c r="BH101" i="1"/>
  <c r="BH103" i="1"/>
  <c r="BG99" i="1"/>
  <c r="BG102" i="1"/>
  <c r="BG101" i="1"/>
  <c r="BG103" i="1"/>
  <c r="BF99" i="1"/>
  <c r="BF102" i="1"/>
  <c r="BF101" i="1"/>
  <c r="BF103" i="1"/>
  <c r="BE102" i="1"/>
  <c r="BE101" i="1"/>
  <c r="BE103" i="1"/>
  <c r="BD102" i="1"/>
  <c r="BD101" i="1"/>
  <c r="BD103" i="1"/>
  <c r="BC102" i="1"/>
  <c r="BC101" i="1"/>
  <c r="BC103" i="1"/>
  <c r="BB102" i="1"/>
  <c r="BB101" i="1"/>
  <c r="BB103" i="1"/>
  <c r="BA99" i="1"/>
  <c r="BA102" i="1"/>
  <c r="BA101" i="1"/>
  <c r="BA103" i="1"/>
  <c r="BD89" i="1"/>
  <c r="BE89" i="1"/>
  <c r="BD94" i="1"/>
  <c r="BB89" i="1"/>
  <c r="BC89" i="1"/>
  <c r="BI89" i="1"/>
  <c r="BH89" i="1"/>
  <c r="BH92" i="1"/>
  <c r="BH91" i="1"/>
  <c r="BH93" i="1"/>
  <c r="BG89" i="1"/>
  <c r="BG92" i="1"/>
  <c r="BG91" i="1"/>
  <c r="BG93" i="1"/>
  <c r="BF89" i="1"/>
  <c r="BF92" i="1"/>
  <c r="BF91" i="1"/>
  <c r="BF93" i="1"/>
  <c r="BE92" i="1"/>
  <c r="BE91" i="1"/>
  <c r="BE93" i="1"/>
  <c r="BD92" i="1"/>
  <c r="BD91" i="1"/>
  <c r="BD93" i="1"/>
  <c r="BC92" i="1"/>
  <c r="BC91" i="1"/>
  <c r="BC93" i="1"/>
  <c r="BB92" i="1"/>
  <c r="BB91" i="1"/>
  <c r="BB93" i="1"/>
  <c r="BA89" i="1"/>
  <c r="BA92" i="1"/>
  <c r="BA91" i="1"/>
  <c r="BA93" i="1"/>
  <c r="BD79" i="1"/>
  <c r="BE79" i="1"/>
  <c r="BD84" i="1"/>
  <c r="BB79" i="1"/>
  <c r="BC79" i="1"/>
  <c r="BI79" i="1"/>
  <c r="BH79" i="1"/>
  <c r="BH82" i="1"/>
  <c r="BH81" i="1"/>
  <c r="BH83" i="1"/>
  <c r="BG79" i="1"/>
  <c r="BG82" i="1"/>
  <c r="BG81" i="1"/>
  <c r="BG83" i="1"/>
  <c r="BF79" i="1"/>
  <c r="BF82" i="1"/>
  <c r="BF81" i="1"/>
  <c r="BF83" i="1"/>
  <c r="BE82" i="1"/>
  <c r="BE81" i="1"/>
  <c r="BE83" i="1"/>
  <c r="BD82" i="1"/>
  <c r="BD81" i="1"/>
  <c r="BD83" i="1"/>
  <c r="BC82" i="1"/>
  <c r="BC81" i="1"/>
  <c r="BC83" i="1"/>
  <c r="BB82" i="1"/>
  <c r="BB81" i="1"/>
  <c r="BB83" i="1"/>
  <c r="BA79" i="1"/>
  <c r="BA82" i="1"/>
  <c r="BA81" i="1"/>
  <c r="BA83" i="1"/>
  <c r="BD69" i="1"/>
  <c r="BE69" i="1"/>
  <c r="BD74" i="1"/>
  <c r="BB69" i="1"/>
  <c r="BC69" i="1"/>
  <c r="BI69" i="1"/>
  <c r="BH69" i="1"/>
  <c r="BH72" i="1"/>
  <c r="BH71" i="1"/>
  <c r="BH73" i="1"/>
  <c r="BG69" i="1"/>
  <c r="BG72" i="1"/>
  <c r="BG71" i="1"/>
  <c r="BG73" i="1"/>
  <c r="BF69" i="1"/>
  <c r="BF72" i="1"/>
  <c r="BF71" i="1"/>
  <c r="BF73" i="1"/>
  <c r="BE72" i="1"/>
  <c r="BE71" i="1"/>
  <c r="BE73" i="1"/>
  <c r="BD72" i="1"/>
  <c r="BD71" i="1"/>
  <c r="BD73" i="1"/>
  <c r="BC72" i="1"/>
  <c r="BC71" i="1"/>
  <c r="BC73" i="1"/>
  <c r="BB72" i="1"/>
  <c r="BB71" i="1"/>
  <c r="BB73" i="1"/>
  <c r="BA69" i="1"/>
  <c r="BA72" i="1"/>
  <c r="BA71" i="1"/>
  <c r="BA73" i="1"/>
  <c r="BD59" i="1"/>
  <c r="BE59" i="1"/>
  <c r="BD64" i="1"/>
  <c r="BB59" i="1"/>
  <c r="BC59" i="1"/>
  <c r="BI59" i="1"/>
  <c r="BH59" i="1"/>
  <c r="BH62" i="1"/>
  <c r="BH61" i="1"/>
  <c r="BH63" i="1"/>
  <c r="BG59" i="1"/>
  <c r="BG62" i="1"/>
  <c r="BG61" i="1"/>
  <c r="BG63" i="1"/>
  <c r="BF59" i="1"/>
  <c r="BF62" i="1"/>
  <c r="BF61" i="1"/>
  <c r="BF63" i="1"/>
  <c r="BE62" i="1"/>
  <c r="BE61" i="1"/>
  <c r="BE63" i="1"/>
  <c r="BD62" i="1"/>
  <c r="BD61" i="1"/>
  <c r="BD63" i="1"/>
  <c r="BC62" i="1"/>
  <c r="BC61" i="1"/>
  <c r="BC63" i="1"/>
  <c r="BB62" i="1"/>
  <c r="BB61" i="1"/>
  <c r="BB63" i="1"/>
  <c r="BA59" i="1"/>
  <c r="BA62" i="1"/>
  <c r="BA61" i="1"/>
  <c r="BA63" i="1"/>
  <c r="BD49" i="1"/>
  <c r="BE49" i="1"/>
  <c r="BD54" i="1"/>
  <c r="BB49" i="1"/>
  <c r="BC49" i="1"/>
  <c r="BI49" i="1"/>
  <c r="BH49" i="1"/>
  <c r="BH52" i="1"/>
  <c r="BH51" i="1"/>
  <c r="BH53" i="1"/>
  <c r="BG49" i="1"/>
  <c r="BG52" i="1"/>
  <c r="BG51" i="1"/>
  <c r="BG53" i="1"/>
  <c r="BF49" i="1"/>
  <c r="BF52" i="1"/>
  <c r="BF51" i="1"/>
  <c r="BF53" i="1"/>
  <c r="BE52" i="1"/>
  <c r="BE51" i="1"/>
  <c r="BE53" i="1"/>
  <c r="BD52" i="1"/>
  <c r="BD51" i="1"/>
  <c r="BD53" i="1"/>
  <c r="BC52" i="1"/>
  <c r="BC51" i="1"/>
  <c r="BC53" i="1"/>
  <c r="BB52" i="1"/>
  <c r="BB51" i="1"/>
  <c r="BB53" i="1"/>
  <c r="BA49" i="1"/>
  <c r="BA52" i="1"/>
  <c r="BA51" i="1"/>
  <c r="BA53" i="1"/>
  <c r="BG39" i="1"/>
  <c r="BH39" i="1"/>
  <c r="BD39" i="1"/>
  <c r="BE39" i="1"/>
  <c r="BD44" i="1"/>
  <c r="BB39" i="1"/>
  <c r="BC39" i="1"/>
  <c r="BI39" i="1"/>
  <c r="BH42" i="1"/>
  <c r="BH41" i="1"/>
  <c r="BH43" i="1"/>
  <c r="BG42" i="1"/>
  <c r="BG41" i="1"/>
  <c r="BG43" i="1"/>
  <c r="BF39" i="1"/>
  <c r="BF42" i="1"/>
  <c r="BF41" i="1"/>
  <c r="BF43" i="1"/>
  <c r="BE42" i="1"/>
  <c r="BE41" i="1"/>
  <c r="BE43" i="1"/>
  <c r="BD42" i="1"/>
  <c r="BD41" i="1"/>
  <c r="BD43" i="1"/>
  <c r="BC42" i="1"/>
  <c r="BC41" i="1"/>
  <c r="BC43" i="1"/>
  <c r="BB42" i="1"/>
  <c r="BB41" i="1"/>
  <c r="BB43" i="1"/>
  <c r="BA39" i="1"/>
  <c r="BA42" i="1"/>
  <c r="BA41" i="1"/>
  <c r="BA43" i="1"/>
  <c r="BG29" i="1"/>
  <c r="BH29" i="1"/>
  <c r="BD29" i="1"/>
  <c r="BE29" i="1"/>
  <c r="BD34" i="1"/>
  <c r="BB29" i="1"/>
  <c r="BC29" i="1"/>
  <c r="BI29" i="1"/>
  <c r="BH32" i="1"/>
  <c r="BH31" i="1"/>
  <c r="BH33" i="1"/>
  <c r="BG32" i="1"/>
  <c r="BG31" i="1"/>
  <c r="BG33" i="1"/>
  <c r="BF29" i="1"/>
  <c r="BF32" i="1"/>
  <c r="BF31" i="1"/>
  <c r="BF33" i="1"/>
  <c r="BE32" i="1"/>
  <c r="BE31" i="1"/>
  <c r="BE33" i="1"/>
  <c r="BD32" i="1"/>
  <c r="BD31" i="1"/>
  <c r="BD33" i="1"/>
  <c r="BC32" i="1"/>
  <c r="BC31" i="1"/>
  <c r="BC33" i="1"/>
  <c r="BB32" i="1"/>
  <c r="BB31" i="1"/>
  <c r="BB33" i="1"/>
  <c r="BA29" i="1"/>
  <c r="BA32" i="1"/>
  <c r="BA31" i="1"/>
  <c r="BA33" i="1"/>
  <c r="BG19" i="1"/>
  <c r="BH19" i="1"/>
  <c r="BD19" i="1"/>
  <c r="BE19" i="1"/>
  <c r="BD24" i="1"/>
  <c r="BB19" i="1"/>
  <c r="BC19" i="1"/>
  <c r="BI19" i="1"/>
  <c r="BH22" i="1"/>
  <c r="BH21" i="1"/>
  <c r="BH23" i="1"/>
  <c r="BG22" i="1"/>
  <c r="BG21" i="1"/>
  <c r="BG23" i="1"/>
  <c r="BF19" i="1"/>
  <c r="BF22" i="1"/>
  <c r="BF21" i="1"/>
  <c r="BF23" i="1"/>
  <c r="BE22" i="1"/>
  <c r="BE21" i="1"/>
  <c r="BE23" i="1"/>
  <c r="BD22" i="1"/>
  <c r="BD21" i="1"/>
  <c r="BD23" i="1"/>
  <c r="BC22" i="1"/>
  <c r="BC21" i="1"/>
  <c r="BC23" i="1"/>
  <c r="BB22" i="1"/>
  <c r="BB21" i="1"/>
  <c r="BB23" i="1"/>
  <c r="BA19" i="1"/>
  <c r="BA22" i="1"/>
  <c r="BA21" i="1"/>
  <c r="BA23" i="1"/>
  <c r="BG9" i="1"/>
  <c r="BH9" i="1"/>
  <c r="BG14" i="1"/>
  <c r="BD9" i="1"/>
  <c r="BE9" i="1"/>
  <c r="BD14" i="1"/>
  <c r="BB9" i="1"/>
  <c r="BC9" i="1"/>
  <c r="BB14" i="1"/>
  <c r="BI9" i="1"/>
  <c r="BH12" i="1"/>
  <c r="BH11" i="1"/>
  <c r="BH13" i="1"/>
  <c r="BG12" i="1"/>
  <c r="BG11" i="1"/>
  <c r="BG13" i="1"/>
  <c r="BF9" i="1"/>
  <c r="BF12" i="1"/>
  <c r="BF11" i="1"/>
  <c r="BF13" i="1"/>
  <c r="BE12" i="1"/>
  <c r="BE11" i="1"/>
  <c r="BE13" i="1"/>
  <c r="BD12" i="1"/>
  <c r="BD11" i="1"/>
  <c r="BD13" i="1"/>
  <c r="BC12" i="1"/>
  <c r="BC11" i="1"/>
  <c r="BC13" i="1"/>
  <c r="BB12" i="1"/>
  <c r="BB11" i="1"/>
  <c r="BB13" i="1"/>
  <c r="BA9" i="1"/>
  <c r="BA12" i="1"/>
  <c r="BA11" i="1"/>
  <c r="BA13" i="1"/>
  <c r="AN139" i="1"/>
  <c r="AO139" i="1"/>
  <c r="AN144" i="1"/>
  <c r="AL139" i="1"/>
  <c r="AM139" i="1"/>
  <c r="AL144" i="1"/>
  <c r="AS139" i="1"/>
  <c r="AR139" i="1"/>
  <c r="AR142" i="1"/>
  <c r="AR141" i="1"/>
  <c r="AR143" i="1"/>
  <c r="AQ139" i="1"/>
  <c r="AQ142" i="1"/>
  <c r="AQ141" i="1"/>
  <c r="AQ143" i="1"/>
  <c r="AP139" i="1"/>
  <c r="AP142" i="1"/>
  <c r="AP141" i="1"/>
  <c r="AP143" i="1"/>
  <c r="AO142" i="1"/>
  <c r="AO141" i="1"/>
  <c r="AO143" i="1"/>
  <c r="AN142" i="1"/>
  <c r="AN141" i="1"/>
  <c r="AN143" i="1"/>
  <c r="AM142" i="1"/>
  <c r="AM141" i="1"/>
  <c r="AM143" i="1"/>
  <c r="AL142" i="1"/>
  <c r="AL141" i="1"/>
  <c r="AL143" i="1"/>
  <c r="AK139" i="1"/>
  <c r="AK142" i="1"/>
  <c r="AK141" i="1"/>
  <c r="AK143" i="1"/>
  <c r="AN129" i="1"/>
  <c r="AO129" i="1"/>
  <c r="AN134" i="1"/>
  <c r="AL129" i="1"/>
  <c r="AM129" i="1"/>
  <c r="AL134" i="1"/>
  <c r="AS129" i="1"/>
  <c r="AR129" i="1"/>
  <c r="AR132" i="1"/>
  <c r="AR131" i="1"/>
  <c r="AR133" i="1"/>
  <c r="AQ129" i="1"/>
  <c r="AQ132" i="1"/>
  <c r="AQ131" i="1"/>
  <c r="AQ133" i="1"/>
  <c r="AP129" i="1"/>
  <c r="AP132" i="1"/>
  <c r="AP131" i="1"/>
  <c r="AP133" i="1"/>
  <c r="AO132" i="1"/>
  <c r="AO131" i="1"/>
  <c r="AO133" i="1"/>
  <c r="AN132" i="1"/>
  <c r="AN131" i="1"/>
  <c r="AN133" i="1"/>
  <c r="AM132" i="1"/>
  <c r="AM131" i="1"/>
  <c r="AM133" i="1"/>
  <c r="AL132" i="1"/>
  <c r="AL131" i="1"/>
  <c r="AL133" i="1"/>
  <c r="AK129" i="1"/>
  <c r="AK132" i="1"/>
  <c r="AK131" i="1"/>
  <c r="AK133" i="1"/>
  <c r="AN119" i="1"/>
  <c r="AO119" i="1"/>
  <c r="AN124" i="1"/>
  <c r="AL119" i="1"/>
  <c r="AM119" i="1"/>
  <c r="AL124" i="1"/>
  <c r="AS119" i="1"/>
  <c r="AR119" i="1"/>
  <c r="AR122" i="1"/>
  <c r="AR121" i="1"/>
  <c r="AR123" i="1"/>
  <c r="AQ119" i="1"/>
  <c r="AQ122" i="1"/>
  <c r="AQ121" i="1"/>
  <c r="AQ123" i="1"/>
  <c r="AP119" i="1"/>
  <c r="AP122" i="1"/>
  <c r="AP121" i="1"/>
  <c r="AP123" i="1"/>
  <c r="AO122" i="1"/>
  <c r="AO121" i="1"/>
  <c r="AO123" i="1"/>
  <c r="AN122" i="1"/>
  <c r="AN121" i="1"/>
  <c r="AN123" i="1"/>
  <c r="AM122" i="1"/>
  <c r="AM121" i="1"/>
  <c r="AM123" i="1"/>
  <c r="AL122" i="1"/>
  <c r="AL121" i="1"/>
  <c r="AL123" i="1"/>
  <c r="AK119" i="1"/>
  <c r="AK122" i="1"/>
  <c r="AK121" i="1"/>
  <c r="AK123" i="1"/>
  <c r="AN109" i="1"/>
  <c r="AO109" i="1"/>
  <c r="AN114" i="1"/>
  <c r="AL109" i="1"/>
  <c r="AM109" i="1"/>
  <c r="AL114" i="1"/>
  <c r="AS109" i="1"/>
  <c r="AR109" i="1"/>
  <c r="AR112" i="1"/>
  <c r="AR111" i="1"/>
  <c r="AR113" i="1"/>
  <c r="AQ109" i="1"/>
  <c r="AQ112" i="1"/>
  <c r="AQ111" i="1"/>
  <c r="AQ113" i="1"/>
  <c r="AP109" i="1"/>
  <c r="AP112" i="1"/>
  <c r="AP111" i="1"/>
  <c r="AP113" i="1"/>
  <c r="AO112" i="1"/>
  <c r="AO111" i="1"/>
  <c r="AO113" i="1"/>
  <c r="AN112" i="1"/>
  <c r="AN111" i="1"/>
  <c r="AN113" i="1"/>
  <c r="AM112" i="1"/>
  <c r="AM111" i="1"/>
  <c r="AM113" i="1"/>
  <c r="AL112" i="1"/>
  <c r="AL111" i="1"/>
  <c r="AL113" i="1"/>
  <c r="AK109" i="1"/>
  <c r="AK112" i="1"/>
  <c r="AK111" i="1"/>
  <c r="AK113" i="1"/>
  <c r="AN99" i="1"/>
  <c r="AO99" i="1"/>
  <c r="AN104" i="1"/>
  <c r="AL99" i="1"/>
  <c r="AM99" i="1"/>
  <c r="AL104" i="1"/>
  <c r="AS99" i="1"/>
  <c r="AR99" i="1"/>
  <c r="AR102" i="1"/>
  <c r="AR101" i="1"/>
  <c r="AR103" i="1"/>
  <c r="AQ99" i="1"/>
  <c r="AQ102" i="1"/>
  <c r="AQ101" i="1"/>
  <c r="AQ103" i="1"/>
  <c r="AP99" i="1"/>
  <c r="AP102" i="1"/>
  <c r="AP101" i="1"/>
  <c r="AP103" i="1"/>
  <c r="AO102" i="1"/>
  <c r="AO101" i="1"/>
  <c r="AO103" i="1"/>
  <c r="AN102" i="1"/>
  <c r="AN101" i="1"/>
  <c r="AN103" i="1"/>
  <c r="AM102" i="1"/>
  <c r="AM101" i="1"/>
  <c r="AM103" i="1"/>
  <c r="AL102" i="1"/>
  <c r="AL101" i="1"/>
  <c r="AL103" i="1"/>
  <c r="AK99" i="1"/>
  <c r="AK102" i="1"/>
  <c r="AK101" i="1"/>
  <c r="AK103" i="1"/>
  <c r="AN89" i="1"/>
  <c r="AO89" i="1"/>
  <c r="AN94" i="1"/>
  <c r="AL89" i="1"/>
  <c r="AM89" i="1"/>
  <c r="AL94" i="1"/>
  <c r="AS89" i="1"/>
  <c r="AR89" i="1"/>
  <c r="AR92" i="1"/>
  <c r="AR91" i="1"/>
  <c r="AR93" i="1"/>
  <c r="AQ89" i="1"/>
  <c r="AQ92" i="1"/>
  <c r="AQ91" i="1"/>
  <c r="AQ93" i="1"/>
  <c r="AP89" i="1"/>
  <c r="AP92" i="1"/>
  <c r="AP91" i="1"/>
  <c r="AP93" i="1"/>
  <c r="AO92" i="1"/>
  <c r="AO91" i="1"/>
  <c r="AO93" i="1"/>
  <c r="AN92" i="1"/>
  <c r="AN91" i="1"/>
  <c r="AN93" i="1"/>
  <c r="AM92" i="1"/>
  <c r="AM91" i="1"/>
  <c r="AM93" i="1"/>
  <c r="AL92" i="1"/>
  <c r="AL91" i="1"/>
  <c r="AL93" i="1"/>
  <c r="AK89" i="1"/>
  <c r="AK92" i="1"/>
  <c r="AK91" i="1"/>
  <c r="AK93" i="1"/>
  <c r="AN79" i="1"/>
  <c r="AO79" i="1"/>
  <c r="AN84" i="1"/>
  <c r="AL79" i="1"/>
  <c r="AM79" i="1"/>
  <c r="AL84" i="1"/>
  <c r="AS79" i="1"/>
  <c r="AR79" i="1"/>
  <c r="AR82" i="1"/>
  <c r="AR81" i="1"/>
  <c r="AR83" i="1"/>
  <c r="AQ79" i="1"/>
  <c r="AQ82" i="1"/>
  <c r="AQ81" i="1"/>
  <c r="AQ83" i="1"/>
  <c r="AP79" i="1"/>
  <c r="AP82" i="1"/>
  <c r="AP81" i="1"/>
  <c r="AP83" i="1"/>
  <c r="AO82" i="1"/>
  <c r="AO81" i="1"/>
  <c r="AO83" i="1"/>
  <c r="AN82" i="1"/>
  <c r="AN81" i="1"/>
  <c r="AN83" i="1"/>
  <c r="AM82" i="1"/>
  <c r="AM81" i="1"/>
  <c r="AM83" i="1"/>
  <c r="AL82" i="1"/>
  <c r="AL81" i="1"/>
  <c r="AL83" i="1"/>
  <c r="AK79" i="1"/>
  <c r="AK82" i="1"/>
  <c r="AK81" i="1"/>
  <c r="AK83" i="1"/>
  <c r="AN69" i="1"/>
  <c r="AO69" i="1"/>
  <c r="AN74" i="1"/>
  <c r="AL69" i="1"/>
  <c r="AM69" i="1"/>
  <c r="AL74" i="1"/>
  <c r="AS69" i="1"/>
  <c r="AR69" i="1"/>
  <c r="AR72" i="1"/>
  <c r="AR71" i="1"/>
  <c r="AR73" i="1"/>
  <c r="AQ69" i="1"/>
  <c r="AQ72" i="1"/>
  <c r="AQ71" i="1"/>
  <c r="AQ73" i="1"/>
  <c r="AP69" i="1"/>
  <c r="AP72" i="1"/>
  <c r="AP71" i="1"/>
  <c r="AP73" i="1"/>
  <c r="AO72" i="1"/>
  <c r="AO71" i="1"/>
  <c r="AO73" i="1"/>
  <c r="AN72" i="1"/>
  <c r="AN71" i="1"/>
  <c r="AN73" i="1"/>
  <c r="AM72" i="1"/>
  <c r="AM71" i="1"/>
  <c r="AM73" i="1"/>
  <c r="AL72" i="1"/>
  <c r="AL71" i="1"/>
  <c r="AL73" i="1"/>
  <c r="AK69" i="1"/>
  <c r="AK72" i="1"/>
  <c r="AK71" i="1"/>
  <c r="AK73" i="1"/>
  <c r="AN59" i="1"/>
  <c r="AO59" i="1"/>
  <c r="AN64" i="1"/>
  <c r="AL59" i="1"/>
  <c r="AM59" i="1"/>
  <c r="AL64" i="1"/>
  <c r="AS59" i="1"/>
  <c r="AR59" i="1"/>
  <c r="AR62" i="1"/>
  <c r="AR61" i="1"/>
  <c r="AR63" i="1"/>
  <c r="AQ59" i="1"/>
  <c r="AQ62" i="1"/>
  <c r="AQ61" i="1"/>
  <c r="AQ63" i="1"/>
  <c r="AP59" i="1"/>
  <c r="AP62" i="1"/>
  <c r="AP61" i="1"/>
  <c r="AP63" i="1"/>
  <c r="AO62" i="1"/>
  <c r="AO61" i="1"/>
  <c r="AO63" i="1"/>
  <c r="AN62" i="1"/>
  <c r="AN61" i="1"/>
  <c r="AN63" i="1"/>
  <c r="AM62" i="1"/>
  <c r="AM61" i="1"/>
  <c r="AM63" i="1"/>
  <c r="AL62" i="1"/>
  <c r="AL61" i="1"/>
  <c r="AL63" i="1"/>
  <c r="AK59" i="1"/>
  <c r="AK62" i="1"/>
  <c r="AK61" i="1"/>
  <c r="AK63" i="1"/>
  <c r="AN49" i="1"/>
  <c r="AO49" i="1"/>
  <c r="AN54" i="1"/>
  <c r="AL49" i="1"/>
  <c r="AM49" i="1"/>
  <c r="AL54" i="1"/>
  <c r="AS49" i="1"/>
  <c r="AR49" i="1"/>
  <c r="AR52" i="1"/>
  <c r="AR51" i="1"/>
  <c r="AR53" i="1"/>
  <c r="AQ49" i="1"/>
  <c r="AQ52" i="1"/>
  <c r="AQ51" i="1"/>
  <c r="AQ53" i="1"/>
  <c r="AP49" i="1"/>
  <c r="AP52" i="1"/>
  <c r="AP51" i="1"/>
  <c r="AP53" i="1"/>
  <c r="AO52" i="1"/>
  <c r="AO51" i="1"/>
  <c r="AO53" i="1"/>
  <c r="AN52" i="1"/>
  <c r="AN51" i="1"/>
  <c r="AN53" i="1"/>
  <c r="AM52" i="1"/>
  <c r="AM51" i="1"/>
  <c r="AM53" i="1"/>
  <c r="AL52" i="1"/>
  <c r="AL51" i="1"/>
  <c r="AL53" i="1"/>
  <c r="AK49" i="1"/>
  <c r="AK52" i="1"/>
  <c r="AK51" i="1"/>
  <c r="AK53" i="1"/>
  <c r="AQ39" i="1"/>
  <c r="AR39" i="1"/>
  <c r="AQ44" i="1"/>
  <c r="AN39" i="1"/>
  <c r="AO39" i="1"/>
  <c r="AN44" i="1"/>
  <c r="AL39" i="1"/>
  <c r="AM39" i="1"/>
  <c r="AL44" i="1"/>
  <c r="AS39" i="1"/>
  <c r="AR42" i="1"/>
  <c r="AR41" i="1"/>
  <c r="AR43" i="1"/>
  <c r="AQ42" i="1"/>
  <c r="AQ41" i="1"/>
  <c r="AQ43" i="1"/>
  <c r="AP39" i="1"/>
  <c r="AP42" i="1"/>
  <c r="AP41" i="1"/>
  <c r="AP43" i="1"/>
  <c r="AO42" i="1"/>
  <c r="AO41" i="1"/>
  <c r="AO43" i="1"/>
  <c r="AN42" i="1"/>
  <c r="AN41" i="1"/>
  <c r="AN43" i="1"/>
  <c r="AM42" i="1"/>
  <c r="AM41" i="1"/>
  <c r="AM43" i="1"/>
  <c r="AL42" i="1"/>
  <c r="AL41" i="1"/>
  <c r="AL43" i="1"/>
  <c r="AK39" i="1"/>
  <c r="AK42" i="1"/>
  <c r="AK41" i="1"/>
  <c r="AK43" i="1"/>
  <c r="AQ29" i="1"/>
  <c r="AR29" i="1"/>
  <c r="AQ34" i="1"/>
  <c r="AN29" i="1"/>
  <c r="AO29" i="1"/>
  <c r="AN34" i="1"/>
  <c r="AL29" i="1"/>
  <c r="AM29" i="1"/>
  <c r="AL34" i="1"/>
  <c r="AS29" i="1"/>
  <c r="AR32" i="1"/>
  <c r="AR31" i="1"/>
  <c r="AR33" i="1"/>
  <c r="AQ32" i="1"/>
  <c r="AQ31" i="1"/>
  <c r="AQ33" i="1"/>
  <c r="AP29" i="1"/>
  <c r="AP32" i="1"/>
  <c r="AP31" i="1"/>
  <c r="AP33" i="1"/>
  <c r="AO32" i="1"/>
  <c r="AO31" i="1"/>
  <c r="AO33" i="1"/>
  <c r="AN32" i="1"/>
  <c r="AN31" i="1"/>
  <c r="AN33" i="1"/>
  <c r="AM32" i="1"/>
  <c r="AM31" i="1"/>
  <c r="AM33" i="1"/>
  <c r="AL32" i="1"/>
  <c r="AL31" i="1"/>
  <c r="AL33" i="1"/>
  <c r="AK29" i="1"/>
  <c r="AK32" i="1"/>
  <c r="AK31" i="1"/>
  <c r="AK33" i="1"/>
  <c r="AQ19" i="1"/>
  <c r="AR19" i="1"/>
  <c r="AQ24" i="1"/>
  <c r="AN19" i="1"/>
  <c r="AO19" i="1"/>
  <c r="AN24" i="1"/>
  <c r="AL19" i="1"/>
  <c r="AM19" i="1"/>
  <c r="AL24" i="1"/>
  <c r="AS19" i="1"/>
  <c r="AR22" i="1"/>
  <c r="AR21" i="1"/>
  <c r="AR23" i="1"/>
  <c r="AQ22" i="1"/>
  <c r="AQ21" i="1"/>
  <c r="AQ23" i="1"/>
  <c r="AP19" i="1"/>
  <c r="AP22" i="1"/>
  <c r="AP21" i="1"/>
  <c r="AP23" i="1"/>
  <c r="AO22" i="1"/>
  <c r="AO21" i="1"/>
  <c r="AO23" i="1"/>
  <c r="AN22" i="1"/>
  <c r="AN21" i="1"/>
  <c r="AN23" i="1"/>
  <c r="AM22" i="1"/>
  <c r="AM21" i="1"/>
  <c r="AM23" i="1"/>
  <c r="AL22" i="1"/>
  <c r="AL21" i="1"/>
  <c r="AL23" i="1"/>
  <c r="AK19" i="1"/>
  <c r="AK22" i="1"/>
  <c r="AK21" i="1"/>
  <c r="AK23" i="1"/>
  <c r="AQ9" i="1"/>
  <c r="AR9" i="1"/>
  <c r="AQ14" i="1"/>
  <c r="AN9" i="1"/>
  <c r="AO9" i="1"/>
  <c r="AN14" i="1"/>
  <c r="AL9" i="1"/>
  <c r="AM9" i="1"/>
  <c r="AL14" i="1"/>
  <c r="AS9" i="1"/>
  <c r="AR12" i="1"/>
  <c r="AR11" i="1"/>
  <c r="AR13" i="1"/>
  <c r="AQ12" i="1"/>
  <c r="AQ11" i="1"/>
  <c r="AQ13" i="1"/>
  <c r="AP9" i="1"/>
  <c r="AP12" i="1"/>
  <c r="AP11" i="1"/>
  <c r="AP13" i="1"/>
  <c r="AO12" i="1"/>
  <c r="AO11" i="1"/>
  <c r="AO13" i="1"/>
  <c r="AN12" i="1"/>
  <c r="AN11" i="1"/>
  <c r="AN13" i="1"/>
  <c r="AM12" i="1"/>
  <c r="AM11" i="1"/>
  <c r="AM13" i="1"/>
  <c r="AL12" i="1"/>
  <c r="AL11" i="1"/>
  <c r="AL13" i="1"/>
  <c r="AK9" i="1"/>
  <c r="AK12" i="1"/>
  <c r="AK11" i="1"/>
  <c r="AK13" i="1"/>
  <c r="A118" i="1"/>
  <c r="X139" i="1"/>
  <c r="Y139" i="1"/>
  <c r="X144" i="1"/>
  <c r="V139" i="1"/>
  <c r="W139" i="1"/>
  <c r="V144" i="1"/>
  <c r="AC139" i="1"/>
  <c r="AB139" i="1"/>
  <c r="AB142" i="1"/>
  <c r="AB141" i="1"/>
  <c r="AB143" i="1"/>
  <c r="AA139" i="1"/>
  <c r="AA142" i="1"/>
  <c r="AA141" i="1"/>
  <c r="AA143" i="1"/>
  <c r="Z139" i="1"/>
  <c r="Z142" i="1"/>
  <c r="Z141" i="1"/>
  <c r="Z143" i="1"/>
  <c r="Y142" i="1"/>
  <c r="Y141" i="1"/>
  <c r="Y143" i="1"/>
  <c r="X142" i="1"/>
  <c r="X141" i="1"/>
  <c r="X143" i="1"/>
  <c r="W142" i="1"/>
  <c r="W141" i="1"/>
  <c r="W143" i="1"/>
  <c r="V142" i="1"/>
  <c r="V141" i="1"/>
  <c r="V143" i="1"/>
  <c r="U139" i="1"/>
  <c r="U142" i="1"/>
  <c r="U141" i="1"/>
  <c r="U143" i="1"/>
  <c r="X129" i="1"/>
  <c r="Y129" i="1"/>
  <c r="X134" i="1"/>
  <c r="V129" i="1"/>
  <c r="W129" i="1"/>
  <c r="V134" i="1"/>
  <c r="AC129" i="1"/>
  <c r="AB129" i="1"/>
  <c r="AB132" i="1"/>
  <c r="AB131" i="1"/>
  <c r="AB133" i="1"/>
  <c r="AA129" i="1"/>
  <c r="AA132" i="1"/>
  <c r="AA131" i="1"/>
  <c r="AA133" i="1"/>
  <c r="Z129" i="1"/>
  <c r="Z132" i="1"/>
  <c r="Z131" i="1"/>
  <c r="Z133" i="1"/>
  <c r="Y132" i="1"/>
  <c r="Y131" i="1"/>
  <c r="Y133" i="1"/>
  <c r="X132" i="1"/>
  <c r="X131" i="1"/>
  <c r="X133" i="1"/>
  <c r="W132" i="1"/>
  <c r="W131" i="1"/>
  <c r="W133" i="1"/>
  <c r="V132" i="1"/>
  <c r="V131" i="1"/>
  <c r="V133" i="1"/>
  <c r="U129" i="1"/>
  <c r="U132" i="1"/>
  <c r="U131" i="1"/>
  <c r="U133" i="1"/>
  <c r="A18" i="1"/>
  <c r="A28" i="1"/>
  <c r="A38" i="1"/>
  <c r="A48" i="1"/>
  <c r="A58" i="1"/>
  <c r="A68" i="1"/>
  <c r="A78" i="1"/>
  <c r="A88" i="1"/>
  <c r="A98" i="1"/>
  <c r="A108" i="1"/>
  <c r="A128" i="1"/>
  <c r="C128" i="1"/>
  <c r="M129" i="1"/>
  <c r="L129" i="1"/>
  <c r="K129" i="1"/>
  <c r="J129" i="1"/>
  <c r="I129" i="1"/>
  <c r="H129" i="1"/>
  <c r="G129" i="1"/>
  <c r="F129" i="1"/>
  <c r="E129" i="1"/>
  <c r="I139" i="1"/>
  <c r="A138" i="1"/>
  <c r="C138" i="1"/>
  <c r="H139" i="1"/>
  <c r="U119" i="1"/>
  <c r="V119" i="1"/>
  <c r="W119" i="1"/>
  <c r="X119" i="1"/>
  <c r="Y119" i="1"/>
  <c r="Z119" i="1"/>
  <c r="AA119" i="1"/>
  <c r="AB119" i="1"/>
  <c r="AC119" i="1"/>
  <c r="U121" i="1"/>
  <c r="V121" i="1"/>
  <c r="W121" i="1"/>
  <c r="X121" i="1"/>
  <c r="Y121" i="1"/>
  <c r="Z121" i="1"/>
  <c r="AA121" i="1"/>
  <c r="AB121" i="1"/>
  <c r="U122" i="1"/>
  <c r="V122" i="1"/>
  <c r="W122" i="1"/>
  <c r="X122" i="1"/>
  <c r="Y122" i="1"/>
  <c r="Z122" i="1"/>
  <c r="AA122" i="1"/>
  <c r="AB122" i="1"/>
  <c r="U123" i="1"/>
  <c r="V123" i="1"/>
  <c r="W123" i="1"/>
  <c r="X123" i="1"/>
  <c r="Y123" i="1"/>
  <c r="Z123" i="1"/>
  <c r="AA123" i="1"/>
  <c r="AB123" i="1"/>
  <c r="V124" i="1"/>
  <c r="X124" i="1"/>
  <c r="X109" i="1"/>
  <c r="Y109" i="1"/>
  <c r="X114" i="1"/>
  <c r="V109" i="1"/>
  <c r="W109" i="1"/>
  <c r="V114" i="1"/>
  <c r="AC109" i="1"/>
  <c r="AB109" i="1"/>
  <c r="AB112" i="1"/>
  <c r="AB111" i="1"/>
  <c r="AB113" i="1"/>
  <c r="AA109" i="1"/>
  <c r="AA112" i="1"/>
  <c r="AA111" i="1"/>
  <c r="AA113" i="1"/>
  <c r="Z109" i="1"/>
  <c r="Z112" i="1"/>
  <c r="Z111" i="1"/>
  <c r="Z113" i="1"/>
  <c r="Y112" i="1"/>
  <c r="Y111" i="1"/>
  <c r="Y113" i="1"/>
  <c r="X112" i="1"/>
  <c r="X111" i="1"/>
  <c r="X113" i="1"/>
  <c r="W112" i="1"/>
  <c r="W111" i="1"/>
  <c r="W113" i="1"/>
  <c r="V112" i="1"/>
  <c r="V111" i="1"/>
  <c r="V113" i="1"/>
  <c r="U109" i="1"/>
  <c r="U112" i="1"/>
  <c r="U111" i="1"/>
  <c r="U113" i="1"/>
  <c r="X99" i="1"/>
  <c r="Y99" i="1"/>
  <c r="X104" i="1"/>
  <c r="V99" i="1"/>
  <c r="W99" i="1"/>
  <c r="V104" i="1"/>
  <c r="AC99" i="1"/>
  <c r="AB99" i="1"/>
  <c r="AB102" i="1"/>
  <c r="AB101" i="1"/>
  <c r="AB103" i="1"/>
  <c r="AA99" i="1"/>
  <c r="AA102" i="1"/>
  <c r="AA101" i="1"/>
  <c r="AA103" i="1"/>
  <c r="Z99" i="1"/>
  <c r="Z102" i="1"/>
  <c r="Z101" i="1"/>
  <c r="Z103" i="1"/>
  <c r="Y102" i="1"/>
  <c r="Y101" i="1"/>
  <c r="Y103" i="1"/>
  <c r="X102" i="1"/>
  <c r="X101" i="1"/>
  <c r="X103" i="1"/>
  <c r="W102" i="1"/>
  <c r="W101" i="1"/>
  <c r="W103" i="1"/>
  <c r="V102" i="1"/>
  <c r="V101" i="1"/>
  <c r="V103" i="1"/>
  <c r="U99" i="1"/>
  <c r="U102" i="1"/>
  <c r="U101" i="1"/>
  <c r="U103" i="1"/>
  <c r="X89" i="1"/>
  <c r="Y89" i="1"/>
  <c r="X94" i="1"/>
  <c r="V89" i="1"/>
  <c r="W89" i="1"/>
  <c r="V94" i="1"/>
  <c r="AC89" i="1"/>
  <c r="AB89" i="1"/>
  <c r="AB92" i="1"/>
  <c r="AB91" i="1"/>
  <c r="AB93" i="1"/>
  <c r="AA89" i="1"/>
  <c r="AA92" i="1"/>
  <c r="AA91" i="1"/>
  <c r="AA93" i="1"/>
  <c r="Z89" i="1"/>
  <c r="Z92" i="1"/>
  <c r="Z91" i="1"/>
  <c r="Z93" i="1"/>
  <c r="Y92" i="1"/>
  <c r="Y91" i="1"/>
  <c r="Y93" i="1"/>
  <c r="X92" i="1"/>
  <c r="X91" i="1"/>
  <c r="X93" i="1"/>
  <c r="W92" i="1"/>
  <c r="W91" i="1"/>
  <c r="W93" i="1"/>
  <c r="V92" i="1"/>
  <c r="V91" i="1"/>
  <c r="V93" i="1"/>
  <c r="U89" i="1"/>
  <c r="U92" i="1"/>
  <c r="U91" i="1"/>
  <c r="U93" i="1"/>
  <c r="X79" i="1"/>
  <c r="Y79" i="1"/>
  <c r="X84" i="1"/>
  <c r="V79" i="1"/>
  <c r="W79" i="1"/>
  <c r="V84" i="1"/>
  <c r="AC79" i="1"/>
  <c r="AB79" i="1"/>
  <c r="AB82" i="1"/>
  <c r="AB81" i="1"/>
  <c r="AB83" i="1"/>
  <c r="AA79" i="1"/>
  <c r="AA82" i="1"/>
  <c r="AA81" i="1"/>
  <c r="AA83" i="1"/>
  <c r="Z79" i="1"/>
  <c r="Z82" i="1"/>
  <c r="Z81" i="1"/>
  <c r="Z83" i="1"/>
  <c r="Y82" i="1"/>
  <c r="Y81" i="1"/>
  <c r="Y83" i="1"/>
  <c r="X82" i="1"/>
  <c r="X81" i="1"/>
  <c r="X83" i="1"/>
  <c r="W82" i="1"/>
  <c r="W81" i="1"/>
  <c r="W83" i="1"/>
  <c r="V82" i="1"/>
  <c r="V81" i="1"/>
  <c r="V83" i="1"/>
  <c r="U79" i="1"/>
  <c r="U82" i="1"/>
  <c r="U81" i="1"/>
  <c r="U83" i="1"/>
  <c r="X69" i="1"/>
  <c r="Y69" i="1"/>
  <c r="X74" i="1"/>
  <c r="V69" i="1"/>
  <c r="W69" i="1"/>
  <c r="V74" i="1"/>
  <c r="AC69" i="1"/>
  <c r="AB69" i="1"/>
  <c r="AB72" i="1"/>
  <c r="AB71" i="1"/>
  <c r="AB73" i="1"/>
  <c r="AA69" i="1"/>
  <c r="AA72" i="1"/>
  <c r="AA71" i="1"/>
  <c r="AA73" i="1"/>
  <c r="Z69" i="1"/>
  <c r="Z72" i="1"/>
  <c r="Z71" i="1"/>
  <c r="Z73" i="1"/>
  <c r="Y72" i="1"/>
  <c r="Y71" i="1"/>
  <c r="Y73" i="1"/>
  <c r="X72" i="1"/>
  <c r="X71" i="1"/>
  <c r="X73" i="1"/>
  <c r="W72" i="1"/>
  <c r="W71" i="1"/>
  <c r="W73" i="1"/>
  <c r="V72" i="1"/>
  <c r="V71" i="1"/>
  <c r="V73" i="1"/>
  <c r="U69" i="1"/>
  <c r="U72" i="1"/>
  <c r="U71" i="1"/>
  <c r="U73" i="1"/>
  <c r="X59" i="1"/>
  <c r="Y59" i="1"/>
  <c r="X64" i="1"/>
  <c r="V59" i="1"/>
  <c r="W59" i="1"/>
  <c r="V64" i="1"/>
  <c r="AC59" i="1"/>
  <c r="AB59" i="1"/>
  <c r="AB62" i="1"/>
  <c r="AB61" i="1"/>
  <c r="AB63" i="1"/>
  <c r="AA59" i="1"/>
  <c r="AA62" i="1"/>
  <c r="AA61" i="1"/>
  <c r="AA63" i="1"/>
  <c r="Z59" i="1"/>
  <c r="Z62" i="1"/>
  <c r="Z61" i="1"/>
  <c r="Z63" i="1"/>
  <c r="Y62" i="1"/>
  <c r="Y61" i="1"/>
  <c r="Y63" i="1"/>
  <c r="X62" i="1"/>
  <c r="X61" i="1"/>
  <c r="X63" i="1"/>
  <c r="W62" i="1"/>
  <c r="W61" i="1"/>
  <c r="W63" i="1"/>
  <c r="V62" i="1"/>
  <c r="V61" i="1"/>
  <c r="V63" i="1"/>
  <c r="U59" i="1"/>
  <c r="U62" i="1"/>
  <c r="U61" i="1"/>
  <c r="U63" i="1"/>
  <c r="X49" i="1"/>
  <c r="Y49" i="1"/>
  <c r="X54" i="1"/>
  <c r="V49" i="1"/>
  <c r="W49" i="1"/>
  <c r="V54" i="1"/>
  <c r="AC49" i="1"/>
  <c r="AB49" i="1"/>
  <c r="AB52" i="1"/>
  <c r="AB51" i="1"/>
  <c r="AB53" i="1"/>
  <c r="AA49" i="1"/>
  <c r="AA52" i="1"/>
  <c r="AA51" i="1"/>
  <c r="AA53" i="1"/>
  <c r="Z49" i="1"/>
  <c r="Z52" i="1"/>
  <c r="Z51" i="1"/>
  <c r="Z53" i="1"/>
  <c r="Y52" i="1"/>
  <c r="Y51" i="1"/>
  <c r="Y53" i="1"/>
  <c r="X52" i="1"/>
  <c r="X51" i="1"/>
  <c r="X53" i="1"/>
  <c r="W52" i="1"/>
  <c r="W51" i="1"/>
  <c r="W53" i="1"/>
  <c r="V52" i="1"/>
  <c r="V51" i="1"/>
  <c r="V53" i="1"/>
  <c r="U49" i="1"/>
  <c r="U52" i="1"/>
  <c r="U51" i="1"/>
  <c r="U53" i="1"/>
  <c r="AA39" i="1"/>
  <c r="AB39" i="1"/>
  <c r="AA44" i="1"/>
  <c r="X39" i="1"/>
  <c r="Y39" i="1"/>
  <c r="X44" i="1"/>
  <c r="V39" i="1"/>
  <c r="W39" i="1"/>
  <c r="V44" i="1"/>
  <c r="AC39" i="1"/>
  <c r="AB42" i="1"/>
  <c r="AB41" i="1"/>
  <c r="AB43" i="1"/>
  <c r="AA42" i="1"/>
  <c r="AA41" i="1"/>
  <c r="AA43" i="1"/>
  <c r="Z39" i="1"/>
  <c r="Z42" i="1"/>
  <c r="Z41" i="1"/>
  <c r="Z43" i="1"/>
  <c r="Y42" i="1"/>
  <c r="Y41" i="1"/>
  <c r="Y43" i="1"/>
  <c r="X42" i="1"/>
  <c r="X41" i="1"/>
  <c r="X43" i="1"/>
  <c r="W42" i="1"/>
  <c r="W41" i="1"/>
  <c r="W43" i="1"/>
  <c r="V42" i="1"/>
  <c r="V41" i="1"/>
  <c r="V43" i="1"/>
  <c r="U39" i="1"/>
  <c r="U42" i="1"/>
  <c r="U41" i="1"/>
  <c r="U43" i="1"/>
  <c r="AA29" i="1"/>
  <c r="AB29" i="1"/>
  <c r="AA34" i="1"/>
  <c r="X29" i="1"/>
  <c r="Y29" i="1"/>
  <c r="X34" i="1"/>
  <c r="V29" i="1"/>
  <c r="W29" i="1"/>
  <c r="V34" i="1"/>
  <c r="AC29" i="1"/>
  <c r="AB32" i="1"/>
  <c r="AB31" i="1"/>
  <c r="AB33" i="1"/>
  <c r="AA32" i="1"/>
  <c r="AA31" i="1"/>
  <c r="AA33" i="1"/>
  <c r="Z29" i="1"/>
  <c r="Z32" i="1"/>
  <c r="Z31" i="1"/>
  <c r="Z33" i="1"/>
  <c r="Y32" i="1"/>
  <c r="Y31" i="1"/>
  <c r="Y33" i="1"/>
  <c r="X32" i="1"/>
  <c r="X31" i="1"/>
  <c r="X33" i="1"/>
  <c r="W32" i="1"/>
  <c r="W31" i="1"/>
  <c r="W33" i="1"/>
  <c r="V32" i="1"/>
  <c r="V31" i="1"/>
  <c r="V33" i="1"/>
  <c r="U29" i="1"/>
  <c r="U32" i="1"/>
  <c r="U31" i="1"/>
  <c r="U33" i="1"/>
  <c r="AA19" i="1"/>
  <c r="AB19" i="1"/>
  <c r="AA24" i="1"/>
  <c r="X19" i="1"/>
  <c r="Y19" i="1"/>
  <c r="X24" i="1"/>
  <c r="V19" i="1"/>
  <c r="W19" i="1"/>
  <c r="V24" i="1"/>
  <c r="AC19" i="1"/>
  <c r="AB22" i="1"/>
  <c r="AB21" i="1"/>
  <c r="AB23" i="1"/>
  <c r="AA22" i="1"/>
  <c r="AA21" i="1"/>
  <c r="AA23" i="1"/>
  <c r="Z19" i="1"/>
  <c r="Z22" i="1"/>
  <c r="Z21" i="1"/>
  <c r="Z23" i="1"/>
  <c r="Y22" i="1"/>
  <c r="Y21" i="1"/>
  <c r="Y23" i="1"/>
  <c r="X22" i="1"/>
  <c r="X21" i="1"/>
  <c r="X23" i="1"/>
  <c r="W22" i="1"/>
  <c r="W21" i="1"/>
  <c r="W23" i="1"/>
  <c r="V22" i="1"/>
  <c r="V21" i="1"/>
  <c r="V23" i="1"/>
  <c r="U19" i="1"/>
  <c r="U22" i="1"/>
  <c r="U21" i="1"/>
  <c r="U23" i="1"/>
  <c r="AA9" i="1"/>
  <c r="AB9" i="1"/>
  <c r="AA14" i="1"/>
  <c r="X9" i="1"/>
  <c r="Y9" i="1"/>
  <c r="X14" i="1"/>
  <c r="V9" i="1"/>
  <c r="W9" i="1"/>
  <c r="V14" i="1"/>
  <c r="AC9" i="1"/>
  <c r="AB12" i="1"/>
  <c r="AB11" i="1"/>
  <c r="AB13" i="1"/>
  <c r="AA12" i="1"/>
  <c r="AA11" i="1"/>
  <c r="AA13" i="1"/>
  <c r="Z9" i="1"/>
  <c r="Z12" i="1"/>
  <c r="Z11" i="1"/>
  <c r="Z13" i="1"/>
  <c r="Y12" i="1"/>
  <c r="Y11" i="1"/>
  <c r="Y13" i="1"/>
  <c r="X12" i="1"/>
  <c r="X11" i="1"/>
  <c r="X13" i="1"/>
  <c r="W12" i="1"/>
  <c r="W11" i="1"/>
  <c r="W13" i="1"/>
  <c r="V12" i="1"/>
  <c r="V11" i="1"/>
  <c r="V13" i="1"/>
  <c r="U9" i="1"/>
  <c r="U12" i="1"/>
  <c r="U11" i="1"/>
  <c r="U13" i="1"/>
  <c r="H144" i="1"/>
  <c r="F139" i="1"/>
  <c r="G139" i="1"/>
  <c r="F144" i="1"/>
  <c r="M139" i="1"/>
  <c r="L139" i="1"/>
  <c r="L142" i="1"/>
  <c r="L141" i="1"/>
  <c r="L143" i="1"/>
  <c r="K139" i="1"/>
  <c r="K142" i="1"/>
  <c r="K141" i="1"/>
  <c r="K143" i="1"/>
  <c r="J139" i="1"/>
  <c r="J142" i="1"/>
  <c r="J141" i="1"/>
  <c r="J143" i="1"/>
  <c r="I142" i="1"/>
  <c r="I141" i="1"/>
  <c r="I143" i="1"/>
  <c r="H142" i="1"/>
  <c r="H141" i="1"/>
  <c r="H143" i="1"/>
  <c r="G142" i="1"/>
  <c r="G141" i="1"/>
  <c r="G143" i="1"/>
  <c r="F142" i="1"/>
  <c r="F141" i="1"/>
  <c r="F143" i="1"/>
  <c r="E139" i="1"/>
  <c r="E142" i="1"/>
  <c r="E141" i="1"/>
  <c r="E143" i="1"/>
  <c r="H134" i="1"/>
  <c r="F134" i="1"/>
  <c r="L132" i="1"/>
  <c r="L131" i="1"/>
  <c r="L133" i="1"/>
  <c r="K132" i="1"/>
  <c r="K131" i="1"/>
  <c r="K133" i="1"/>
  <c r="J132" i="1"/>
  <c r="J131" i="1"/>
  <c r="J133" i="1"/>
  <c r="I132" i="1"/>
  <c r="I131" i="1"/>
  <c r="I133" i="1"/>
  <c r="H132" i="1"/>
  <c r="H131" i="1"/>
  <c r="H133" i="1"/>
  <c r="G132" i="1"/>
  <c r="G131" i="1"/>
  <c r="G133" i="1"/>
  <c r="F132" i="1"/>
  <c r="F131" i="1"/>
  <c r="F133" i="1"/>
  <c r="E132" i="1"/>
  <c r="E131" i="1"/>
  <c r="E133" i="1"/>
  <c r="H119" i="1"/>
  <c r="C118" i="1"/>
  <c r="I119" i="1"/>
  <c r="H124" i="1"/>
  <c r="F119" i="1"/>
  <c r="G119" i="1"/>
  <c r="F124" i="1"/>
  <c r="M119" i="1"/>
  <c r="L119" i="1"/>
  <c r="L122" i="1"/>
  <c r="L121" i="1"/>
  <c r="L123" i="1"/>
  <c r="K119" i="1"/>
  <c r="K122" i="1"/>
  <c r="K121" i="1"/>
  <c r="K123" i="1"/>
  <c r="J119" i="1"/>
  <c r="J122" i="1"/>
  <c r="J121" i="1"/>
  <c r="J123" i="1"/>
  <c r="I122" i="1"/>
  <c r="I121" i="1"/>
  <c r="I123" i="1"/>
  <c r="H122" i="1"/>
  <c r="H121" i="1"/>
  <c r="H123" i="1"/>
  <c r="G122" i="1"/>
  <c r="G121" i="1"/>
  <c r="G123" i="1"/>
  <c r="F122" i="1"/>
  <c r="F121" i="1"/>
  <c r="F123" i="1"/>
  <c r="E119" i="1"/>
  <c r="E122" i="1"/>
  <c r="E121" i="1"/>
  <c r="E123" i="1"/>
  <c r="H109" i="1"/>
  <c r="C108" i="1"/>
  <c r="I109" i="1"/>
  <c r="H114" i="1"/>
  <c r="F109" i="1"/>
  <c r="G109" i="1"/>
  <c r="F114" i="1"/>
  <c r="M109" i="1"/>
  <c r="L109" i="1"/>
  <c r="L112" i="1"/>
  <c r="L111" i="1"/>
  <c r="L113" i="1"/>
  <c r="K109" i="1"/>
  <c r="K112" i="1"/>
  <c r="K111" i="1"/>
  <c r="K113" i="1"/>
  <c r="J109" i="1"/>
  <c r="J112" i="1"/>
  <c r="J111" i="1"/>
  <c r="J113" i="1"/>
  <c r="I112" i="1"/>
  <c r="I111" i="1"/>
  <c r="I113" i="1"/>
  <c r="H112" i="1"/>
  <c r="H111" i="1"/>
  <c r="H113" i="1"/>
  <c r="G112" i="1"/>
  <c r="G111" i="1"/>
  <c r="G113" i="1"/>
  <c r="F112" i="1"/>
  <c r="F111" i="1"/>
  <c r="F113" i="1"/>
  <c r="E109" i="1"/>
  <c r="E112" i="1"/>
  <c r="E111" i="1"/>
  <c r="E113" i="1"/>
  <c r="H99" i="1"/>
  <c r="C98" i="1"/>
  <c r="I99" i="1"/>
  <c r="H104" i="1"/>
  <c r="F99" i="1"/>
  <c r="G99" i="1"/>
  <c r="F104" i="1"/>
  <c r="M99" i="1"/>
  <c r="L99" i="1"/>
  <c r="L102" i="1"/>
  <c r="L101" i="1"/>
  <c r="L103" i="1"/>
  <c r="K99" i="1"/>
  <c r="K102" i="1"/>
  <c r="K101" i="1"/>
  <c r="K103" i="1"/>
  <c r="J99" i="1"/>
  <c r="J102" i="1"/>
  <c r="J101" i="1"/>
  <c r="J103" i="1"/>
  <c r="I102" i="1"/>
  <c r="I101" i="1"/>
  <c r="I103" i="1"/>
  <c r="H102" i="1"/>
  <c r="H101" i="1"/>
  <c r="H103" i="1"/>
  <c r="G102" i="1"/>
  <c r="G101" i="1"/>
  <c r="G103" i="1"/>
  <c r="F102" i="1"/>
  <c r="F101" i="1"/>
  <c r="F103" i="1"/>
  <c r="E99" i="1"/>
  <c r="E102" i="1"/>
  <c r="E101" i="1"/>
  <c r="E103" i="1"/>
  <c r="H89" i="1"/>
  <c r="C88" i="1"/>
  <c r="I89" i="1"/>
  <c r="H94" i="1"/>
  <c r="F89" i="1"/>
  <c r="G89" i="1"/>
  <c r="F94" i="1"/>
  <c r="M89" i="1"/>
  <c r="L89" i="1"/>
  <c r="L92" i="1"/>
  <c r="L91" i="1"/>
  <c r="L93" i="1"/>
  <c r="K89" i="1"/>
  <c r="K92" i="1"/>
  <c r="K91" i="1"/>
  <c r="K93" i="1"/>
  <c r="J89" i="1"/>
  <c r="J92" i="1"/>
  <c r="J91" i="1"/>
  <c r="J93" i="1"/>
  <c r="I92" i="1"/>
  <c r="I91" i="1"/>
  <c r="I93" i="1"/>
  <c r="H92" i="1"/>
  <c r="H91" i="1"/>
  <c r="H93" i="1"/>
  <c r="G92" i="1"/>
  <c r="G91" i="1"/>
  <c r="G93" i="1"/>
  <c r="F92" i="1"/>
  <c r="F91" i="1"/>
  <c r="F93" i="1"/>
  <c r="E89" i="1"/>
  <c r="E92" i="1"/>
  <c r="E91" i="1"/>
  <c r="E93" i="1"/>
  <c r="H79" i="1"/>
  <c r="C78" i="1"/>
  <c r="I79" i="1"/>
  <c r="H84" i="1"/>
  <c r="F79" i="1"/>
  <c r="G79" i="1"/>
  <c r="F84" i="1"/>
  <c r="M79" i="1"/>
  <c r="L79" i="1"/>
  <c r="L82" i="1"/>
  <c r="L81" i="1"/>
  <c r="L83" i="1"/>
  <c r="K79" i="1"/>
  <c r="K82" i="1"/>
  <c r="K81" i="1"/>
  <c r="K83" i="1"/>
  <c r="J79" i="1"/>
  <c r="J82" i="1"/>
  <c r="J81" i="1"/>
  <c r="J83" i="1"/>
  <c r="I82" i="1"/>
  <c r="I81" i="1"/>
  <c r="I83" i="1"/>
  <c r="H82" i="1"/>
  <c r="H81" i="1"/>
  <c r="H83" i="1"/>
  <c r="G82" i="1"/>
  <c r="G81" i="1"/>
  <c r="G83" i="1"/>
  <c r="F82" i="1"/>
  <c r="F81" i="1"/>
  <c r="F83" i="1"/>
  <c r="E79" i="1"/>
  <c r="E82" i="1"/>
  <c r="E81" i="1"/>
  <c r="E83" i="1"/>
  <c r="H69" i="1"/>
  <c r="C68" i="1"/>
  <c r="I69" i="1"/>
  <c r="H74" i="1"/>
  <c r="F69" i="1"/>
  <c r="G69" i="1"/>
  <c r="F74" i="1"/>
  <c r="M69" i="1"/>
  <c r="L69" i="1"/>
  <c r="L72" i="1"/>
  <c r="L71" i="1"/>
  <c r="L73" i="1"/>
  <c r="K69" i="1"/>
  <c r="K72" i="1"/>
  <c r="K71" i="1"/>
  <c r="K73" i="1"/>
  <c r="J69" i="1"/>
  <c r="J72" i="1"/>
  <c r="J71" i="1"/>
  <c r="J73" i="1"/>
  <c r="I72" i="1"/>
  <c r="I71" i="1"/>
  <c r="I73" i="1"/>
  <c r="H72" i="1"/>
  <c r="H71" i="1"/>
  <c r="H73" i="1"/>
  <c r="G72" i="1"/>
  <c r="G71" i="1"/>
  <c r="G73" i="1"/>
  <c r="F72" i="1"/>
  <c r="F71" i="1"/>
  <c r="F73" i="1"/>
  <c r="E69" i="1"/>
  <c r="E72" i="1"/>
  <c r="E71" i="1"/>
  <c r="E73" i="1"/>
  <c r="H59" i="1"/>
  <c r="C58" i="1"/>
  <c r="I59" i="1"/>
  <c r="H64" i="1"/>
  <c r="F59" i="1"/>
  <c r="G59" i="1"/>
  <c r="F64" i="1"/>
  <c r="M59" i="1"/>
  <c r="L59" i="1"/>
  <c r="L62" i="1"/>
  <c r="L61" i="1"/>
  <c r="L63" i="1"/>
  <c r="K59" i="1"/>
  <c r="K62" i="1"/>
  <c r="K61" i="1"/>
  <c r="K63" i="1"/>
  <c r="J59" i="1"/>
  <c r="J62" i="1"/>
  <c r="J61" i="1"/>
  <c r="J63" i="1"/>
  <c r="I62" i="1"/>
  <c r="I61" i="1"/>
  <c r="I63" i="1"/>
  <c r="H62" i="1"/>
  <c r="H61" i="1"/>
  <c r="H63" i="1"/>
  <c r="G62" i="1"/>
  <c r="G61" i="1"/>
  <c r="G63" i="1"/>
  <c r="F62" i="1"/>
  <c r="F61" i="1"/>
  <c r="F63" i="1"/>
  <c r="E59" i="1"/>
  <c r="E62" i="1"/>
  <c r="E61" i="1"/>
  <c r="E63" i="1"/>
  <c r="H49" i="1"/>
  <c r="C48" i="1"/>
  <c r="I49" i="1"/>
  <c r="H54" i="1"/>
  <c r="F49" i="1"/>
  <c r="G49" i="1"/>
  <c r="F54" i="1"/>
  <c r="M49" i="1"/>
  <c r="L49" i="1"/>
  <c r="L52" i="1"/>
  <c r="L51" i="1"/>
  <c r="L53" i="1"/>
  <c r="K49" i="1"/>
  <c r="K52" i="1"/>
  <c r="K51" i="1"/>
  <c r="K53" i="1"/>
  <c r="J49" i="1"/>
  <c r="J52" i="1"/>
  <c r="J51" i="1"/>
  <c r="J53" i="1"/>
  <c r="I52" i="1"/>
  <c r="I51" i="1"/>
  <c r="I53" i="1"/>
  <c r="H52" i="1"/>
  <c r="H51" i="1"/>
  <c r="H53" i="1"/>
  <c r="G52" i="1"/>
  <c r="G51" i="1"/>
  <c r="G53" i="1"/>
  <c r="F52" i="1"/>
  <c r="F51" i="1"/>
  <c r="F53" i="1"/>
  <c r="E49" i="1"/>
  <c r="E52" i="1"/>
  <c r="E51" i="1"/>
  <c r="E53" i="1"/>
  <c r="C38" i="1"/>
  <c r="K39" i="1"/>
  <c r="L39" i="1"/>
  <c r="K44" i="1"/>
  <c r="H39" i="1"/>
  <c r="I39" i="1"/>
  <c r="H44" i="1"/>
  <c r="F39" i="1"/>
  <c r="G39" i="1"/>
  <c r="F44" i="1"/>
  <c r="M39" i="1"/>
  <c r="L42" i="1"/>
  <c r="L41" i="1"/>
  <c r="L43" i="1"/>
  <c r="K42" i="1"/>
  <c r="K41" i="1"/>
  <c r="K43" i="1"/>
  <c r="J39" i="1"/>
  <c r="J42" i="1"/>
  <c r="J41" i="1"/>
  <c r="J43" i="1"/>
  <c r="I42" i="1"/>
  <c r="I41" i="1"/>
  <c r="I43" i="1"/>
  <c r="H42" i="1"/>
  <c r="H41" i="1"/>
  <c r="H43" i="1"/>
  <c r="G42" i="1"/>
  <c r="G41" i="1"/>
  <c r="G43" i="1"/>
  <c r="F42" i="1"/>
  <c r="F41" i="1"/>
  <c r="F43" i="1"/>
  <c r="E39" i="1"/>
  <c r="E42" i="1"/>
  <c r="E41" i="1"/>
  <c r="E43" i="1"/>
  <c r="C28" i="1"/>
  <c r="K29" i="1"/>
  <c r="L29" i="1"/>
  <c r="K34" i="1"/>
  <c r="H29" i="1"/>
  <c r="I29" i="1"/>
  <c r="H34" i="1"/>
  <c r="F29" i="1"/>
  <c r="G29" i="1"/>
  <c r="F34" i="1"/>
  <c r="M29" i="1"/>
  <c r="L32" i="1"/>
  <c r="L31" i="1"/>
  <c r="L33" i="1"/>
  <c r="K32" i="1"/>
  <c r="K31" i="1"/>
  <c r="K33" i="1"/>
  <c r="J29" i="1"/>
  <c r="J32" i="1"/>
  <c r="J31" i="1"/>
  <c r="J33" i="1"/>
  <c r="I32" i="1"/>
  <c r="I31" i="1"/>
  <c r="I33" i="1"/>
  <c r="H32" i="1"/>
  <c r="H31" i="1"/>
  <c r="H33" i="1"/>
  <c r="G32" i="1"/>
  <c r="G31" i="1"/>
  <c r="G33" i="1"/>
  <c r="F32" i="1"/>
  <c r="F31" i="1"/>
  <c r="F33" i="1"/>
  <c r="E29" i="1"/>
  <c r="E32" i="1"/>
  <c r="E31" i="1"/>
  <c r="E33" i="1"/>
  <c r="C18" i="1"/>
  <c r="K19" i="1"/>
  <c r="L19" i="1"/>
  <c r="K24" i="1"/>
  <c r="H19" i="1"/>
  <c r="I19" i="1"/>
  <c r="H24" i="1"/>
  <c r="F19" i="1"/>
  <c r="G19" i="1"/>
  <c r="F24" i="1"/>
  <c r="M19" i="1"/>
  <c r="L22" i="1"/>
  <c r="L21" i="1"/>
  <c r="L23" i="1"/>
  <c r="K22" i="1"/>
  <c r="K21" i="1"/>
  <c r="K23" i="1"/>
  <c r="J19" i="1"/>
  <c r="J22" i="1"/>
  <c r="J21" i="1"/>
  <c r="J23" i="1"/>
  <c r="I22" i="1"/>
  <c r="I21" i="1"/>
  <c r="I23" i="1"/>
  <c r="H22" i="1"/>
  <c r="H21" i="1"/>
  <c r="H23" i="1"/>
  <c r="G22" i="1"/>
  <c r="G21" i="1"/>
  <c r="G23" i="1"/>
  <c r="F22" i="1"/>
  <c r="F21" i="1"/>
  <c r="F23" i="1"/>
  <c r="E19" i="1"/>
  <c r="E22" i="1"/>
  <c r="E21" i="1"/>
  <c r="E23" i="1"/>
  <c r="C8" i="1"/>
  <c r="K9" i="1"/>
  <c r="L9" i="1"/>
  <c r="K14" i="1"/>
  <c r="H9" i="1"/>
  <c r="I9" i="1"/>
  <c r="H14" i="1"/>
  <c r="F9" i="1"/>
  <c r="G9" i="1"/>
  <c r="F14" i="1"/>
  <c r="M9" i="1"/>
  <c r="L12" i="1"/>
  <c r="L11" i="1"/>
  <c r="L13" i="1"/>
  <c r="K12" i="1"/>
  <c r="K11" i="1"/>
  <c r="K13" i="1"/>
  <c r="J9" i="1"/>
  <c r="J12" i="1"/>
  <c r="J11" i="1"/>
  <c r="J13" i="1"/>
  <c r="I12" i="1"/>
  <c r="I11" i="1"/>
  <c r="I13" i="1"/>
  <c r="H12" i="1"/>
  <c r="H11" i="1"/>
  <c r="H13" i="1"/>
  <c r="G12" i="1"/>
  <c r="G11" i="1"/>
  <c r="G13" i="1"/>
  <c r="F12" i="1"/>
  <c r="F11" i="1"/>
  <c r="F13" i="1"/>
  <c r="E9" i="1"/>
  <c r="E12" i="1"/>
  <c r="E11" i="1"/>
  <c r="E13" i="1"/>
</calcChain>
</file>

<file path=xl/sharedStrings.xml><?xml version="1.0" encoding="utf-8"?>
<sst xmlns="http://schemas.openxmlformats.org/spreadsheetml/2006/main" count="2454" uniqueCount="77">
  <si>
    <t>G3/G2</t>
  </si>
  <si>
    <t>C4/C3</t>
  </si>
  <si>
    <t>D4/G2</t>
  </si>
  <si>
    <t>G4/G2</t>
  </si>
  <si>
    <t>G4/C3</t>
  </si>
  <si>
    <t>B4/G2</t>
  </si>
  <si>
    <t>C5/C3</t>
  </si>
  <si>
    <t>D5/G2</t>
  </si>
  <si>
    <t>E5/C3</t>
  </si>
  <si>
    <t>Adjacent Partials:</t>
  </si>
  <si>
    <t xml:space="preserve"> </t>
  </si>
  <si>
    <t>Number of ERBs (b/a)</t>
  </si>
  <si>
    <t>Roughness</t>
  </si>
  <si>
    <t>G4/G3</t>
  </si>
  <si>
    <t>D5/G3</t>
  </si>
  <si>
    <t>C5/C4</t>
  </si>
  <si>
    <t>G5/G3</t>
  </si>
  <si>
    <t>G5/C4</t>
  </si>
  <si>
    <t>B5/G3</t>
  </si>
  <si>
    <t>C6/C4</t>
  </si>
  <si>
    <t>D6/G3</t>
  </si>
  <si>
    <t>E6/C4</t>
  </si>
  <si>
    <t>D6/G4</t>
  </si>
  <si>
    <t>G5/G4</t>
  </si>
  <si>
    <t>G6/G4</t>
  </si>
  <si>
    <t>B6/G4</t>
  </si>
  <si>
    <t>D7/G4</t>
  </si>
  <si>
    <t>C6/C5</t>
  </si>
  <si>
    <t>G6/C5</t>
  </si>
  <si>
    <t>C7/C5</t>
  </si>
  <si>
    <t>E7/C5</t>
  </si>
  <si>
    <t>G6/G5</t>
  </si>
  <si>
    <t>C7/C6</t>
  </si>
  <si>
    <t>D7/G5</t>
  </si>
  <si>
    <t>G7/G5</t>
  </si>
  <si>
    <t>G7/C6</t>
  </si>
  <si>
    <t>B7/G5</t>
  </si>
  <si>
    <t>C8/C6</t>
  </si>
  <si>
    <t>D8/G5</t>
  </si>
  <si>
    <t>E8/C6</t>
  </si>
  <si>
    <t>*G7/G5</t>
  </si>
  <si>
    <t>*G7/C6</t>
  </si>
  <si>
    <t>D4/D3</t>
  </si>
  <si>
    <t>A4/D3</t>
  </si>
  <si>
    <t>D5/D3</t>
  </si>
  <si>
    <t>F#5/D3</t>
  </si>
  <si>
    <t>D5/D4</t>
  </si>
  <si>
    <t>A5/D4</t>
  </si>
  <si>
    <t>D6/D4</t>
  </si>
  <si>
    <t>F#6/D4</t>
  </si>
  <si>
    <t>D6/D5</t>
  </si>
  <si>
    <t>A6/D5</t>
  </si>
  <si>
    <t>D7/D5</t>
  </si>
  <si>
    <t>F#6/D5</t>
  </si>
  <si>
    <t>D7/D6</t>
  </si>
  <si>
    <t>D8/D6</t>
  </si>
  <si>
    <t>F#7/D6</t>
  </si>
  <si>
    <t>A7/D6</t>
  </si>
  <si>
    <t>(cents)</t>
  </si>
  <si>
    <t>Fundamental</t>
  </si>
  <si>
    <t>Frequencies (Hz):</t>
  </si>
  <si>
    <t>Partials/Fundamental Frequencies:</t>
  </si>
  <si>
    <t>Intervals</t>
  </si>
  <si>
    <t>Individual Partials (Hz)</t>
  </si>
  <si>
    <t>b: Frequency Difference (Hz)</t>
  </si>
  <si>
    <t>a: ERB Size (Hz)</t>
  </si>
  <si>
    <t>Partial numbers</t>
  </si>
  <si>
    <t>a) Intervals from 600 to 480 cents (inclusive)</t>
  </si>
  <si>
    <t>b) Intervals from 600 to 720 cents (inclusive)</t>
  </si>
  <si>
    <t>i) Lowest register: Fundamental Frequencies G2 and C3 at Bottom of Bass-Clef Staff</t>
  </si>
  <si>
    <t>ii) Lower middle register: Fundamental Frequencies G3 below Middle C and C4</t>
  </si>
  <si>
    <t>iii) Upper middle register: Fundamental Frequencies G4 and C5 at Bottom of Treble-Clef Staff</t>
  </si>
  <si>
    <t>iv) Uppermost register: Fundamental Frequencies G5 and C6 above Treble-Clef Staff</t>
  </si>
  <si>
    <t>i) Lowest register: Fundamental Frequencies G2 and D3 at Bottom of Bass-Clef Staff</t>
  </si>
  <si>
    <t>ii) Lower middle register: Fundamental Frequencies G3 below Middle C and D4</t>
  </si>
  <si>
    <t>iii) Upper middle register: Fundamental Frequencies G4 and D5 at Bottom of Treble-Clef Staff</t>
  </si>
  <si>
    <t>iv) Uppermost register: Fundamental Frequencies G5 and D6 above Treble-Clef Staff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</si>
</sst>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0" x14ac:knownFonts="1">
    <font>
      <sz val="12"/>
      <color theme="1"/>
      <name val="Calibri"/>
      <family val="2"/>
      <charset val="238"/>
      <scheme val="minor"/>
    </font>
    <font>
      <b/>
      <sz val="16"/>
      <color theme="1"/>
      <name val="Calibri"/>
      <scheme val="minor"/>
    </font>
    <font>
      <sz val="16"/>
      <color theme="1"/>
      <name val="Calibri"/>
      <scheme val="minor"/>
    </font>
    <font>
      <u/>
      <sz val="12"/>
      <color theme="10"/>
      <name val="Calibri"/>
      <family val="2"/>
      <charset val="238"/>
      <scheme val="minor"/>
    </font>
    <font>
      <u/>
      <sz val="12"/>
      <color theme="11"/>
      <name val="Calibri"/>
      <family val="2"/>
      <charset val="238"/>
      <scheme val="minor"/>
    </font>
    <font>
      <b/>
      <i/>
      <u/>
      <sz val="16"/>
      <color theme="1"/>
      <name val="Calibri"/>
      <scheme val="minor"/>
    </font>
    <font>
      <b/>
      <sz val="24"/>
      <color theme="1"/>
      <name val="Calibri"/>
      <scheme val="minor"/>
    </font>
    <font>
      <sz val="24"/>
      <color theme="1"/>
      <name val="Calibri"/>
      <scheme val="minor"/>
    </font>
    <font>
      <b/>
      <sz val="20"/>
      <color theme="1"/>
      <name val="Calibri"/>
      <scheme val="minor"/>
    </font>
    <font>
      <sz val="20"/>
      <color theme="1"/>
      <name val="Calibri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55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19">
    <xf numFmtId="0" fontId="0" fillId="0" borderId="0" xfId="0"/>
    <xf numFmtId="0" fontId="1" fillId="0" borderId="0" xfId="0" applyFont="1" applyAlignment="1">
      <alignment horizontal="left"/>
    </xf>
    <xf numFmtId="1" fontId="1" fillId="0" borderId="0" xfId="0" applyNumberFormat="1" applyFont="1" applyAlignment="1">
      <alignment horizontal="left"/>
    </xf>
    <xf numFmtId="1" fontId="2" fillId="0" borderId="0" xfId="0" applyNumberFormat="1" applyFont="1" applyAlignment="1">
      <alignment horizontal="left"/>
    </xf>
    <xf numFmtId="0" fontId="2" fillId="0" borderId="0" xfId="0" applyFont="1" applyAlignment="1">
      <alignment horizontal="left"/>
    </xf>
    <xf numFmtId="164" fontId="2" fillId="0" borderId="0" xfId="0" applyNumberFormat="1" applyFont="1" applyAlignment="1">
      <alignment horizontal="left"/>
    </xf>
    <xf numFmtId="164" fontId="1" fillId="0" borderId="0" xfId="0" applyNumberFormat="1" applyFont="1" applyAlignment="1">
      <alignment horizontal="left"/>
    </xf>
    <xf numFmtId="2" fontId="1" fillId="0" borderId="0" xfId="0" applyNumberFormat="1" applyFont="1" applyAlignment="1">
      <alignment horizontal="left"/>
    </xf>
    <xf numFmtId="2" fontId="2" fillId="0" borderId="0" xfId="0" applyNumberFormat="1" applyFont="1" applyAlignment="1">
      <alignment horizontal="left"/>
    </xf>
    <xf numFmtId="0" fontId="2" fillId="0" borderId="0" xfId="0" applyFont="1"/>
    <xf numFmtId="0" fontId="0" fillId="0" borderId="0" xfId="0" applyFont="1"/>
    <xf numFmtId="0" fontId="1" fillId="0" borderId="0" xfId="0" applyFont="1"/>
    <xf numFmtId="1" fontId="5" fillId="0" borderId="0" xfId="0" applyNumberFormat="1" applyFont="1" applyAlignment="1">
      <alignment horizontal="left"/>
    </xf>
    <xf numFmtId="0" fontId="5" fillId="0" borderId="0" xfId="0" applyFont="1"/>
    <xf numFmtId="0" fontId="6" fillId="0" borderId="0" xfId="0" applyFont="1"/>
    <xf numFmtId="1" fontId="1" fillId="0" borderId="0" xfId="0" applyNumberFormat="1" applyFont="1" applyAlignment="1">
      <alignment horizontal="right"/>
    </xf>
    <xf numFmtId="0" fontId="7" fillId="0" borderId="0" xfId="0" applyFont="1"/>
    <xf numFmtId="0" fontId="8" fillId="0" borderId="0" xfId="0" applyFont="1"/>
    <xf numFmtId="0" fontId="9" fillId="0" borderId="0" xfId="0" applyFont="1"/>
  </cellXfs>
  <cellStyles count="355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Followed Hyperlink" xfId="18" builtinId="9" hidden="1"/>
    <cellStyle name="Followed Hyperlink" xfId="20" builtinId="9" hidden="1"/>
    <cellStyle name="Followed Hyperlink" xfId="22" builtinId="9" hidden="1"/>
    <cellStyle name="Followed Hyperlink" xfId="24" builtinId="9" hidden="1"/>
    <cellStyle name="Followed Hyperlink" xfId="26" builtinId="9" hidden="1"/>
    <cellStyle name="Followed Hyperlink" xfId="28" builtinId="9" hidden="1"/>
    <cellStyle name="Followed Hyperlink" xfId="30" builtinId="9" hidden="1"/>
    <cellStyle name="Followed Hyperlink" xfId="32" builtinId="9" hidden="1"/>
    <cellStyle name="Followed Hyperlink" xfId="34" builtinId="9" hidden="1"/>
    <cellStyle name="Followed Hyperlink" xfId="36" builtinId="9" hidden="1"/>
    <cellStyle name="Followed Hyperlink" xfId="38" builtinId="9" hidden="1"/>
    <cellStyle name="Followed Hyperlink" xfId="40" builtinId="9" hidden="1"/>
    <cellStyle name="Followed Hyperlink" xfId="42" builtinId="9" hidden="1"/>
    <cellStyle name="Followed Hyperlink" xfId="44" builtinId="9" hidden="1"/>
    <cellStyle name="Followed Hyperlink" xfId="46" builtinId="9" hidden="1"/>
    <cellStyle name="Followed Hyperlink" xfId="48" builtinId="9" hidden="1"/>
    <cellStyle name="Followed Hyperlink" xfId="50" builtinId="9" hidden="1"/>
    <cellStyle name="Followed Hyperlink" xfId="52" builtinId="9" hidden="1"/>
    <cellStyle name="Followed Hyperlink" xfId="54" builtinId="9" hidden="1"/>
    <cellStyle name="Followed Hyperlink" xfId="56" builtinId="9" hidden="1"/>
    <cellStyle name="Followed Hyperlink" xfId="58" builtinId="9" hidden="1"/>
    <cellStyle name="Followed Hyperlink" xfId="60" builtinId="9" hidden="1"/>
    <cellStyle name="Followed Hyperlink" xfId="62" builtinId="9" hidden="1"/>
    <cellStyle name="Followed Hyperlink" xfId="64" builtinId="9" hidden="1"/>
    <cellStyle name="Followed Hyperlink" xfId="66" builtinId="9" hidden="1"/>
    <cellStyle name="Followed Hyperlink" xfId="68" builtinId="9" hidden="1"/>
    <cellStyle name="Followed Hyperlink" xfId="70" builtinId="9" hidden="1"/>
    <cellStyle name="Followed Hyperlink" xfId="72" builtinId="9" hidden="1"/>
    <cellStyle name="Followed Hyperlink" xfId="74" builtinId="9" hidden="1"/>
    <cellStyle name="Followed Hyperlink" xfId="76" builtinId="9" hidden="1"/>
    <cellStyle name="Followed Hyperlink" xfId="78" builtinId="9" hidden="1"/>
    <cellStyle name="Followed Hyperlink" xfId="80" builtinId="9" hidden="1"/>
    <cellStyle name="Followed Hyperlink" xfId="82" builtinId="9" hidden="1"/>
    <cellStyle name="Followed Hyperlink" xfId="84" builtinId="9" hidden="1"/>
    <cellStyle name="Followed Hyperlink" xfId="86" builtinId="9" hidden="1"/>
    <cellStyle name="Followed Hyperlink" xfId="88" builtinId="9" hidden="1"/>
    <cellStyle name="Followed Hyperlink" xfId="90" builtinId="9" hidden="1"/>
    <cellStyle name="Followed Hyperlink" xfId="92" builtinId="9" hidden="1"/>
    <cellStyle name="Followed Hyperlink" xfId="94" builtinId="9" hidden="1"/>
    <cellStyle name="Followed Hyperlink" xfId="96" builtinId="9" hidden="1"/>
    <cellStyle name="Followed Hyperlink" xfId="98" builtinId="9" hidden="1"/>
    <cellStyle name="Followed Hyperlink" xfId="100" builtinId="9" hidden="1"/>
    <cellStyle name="Followed Hyperlink" xfId="102" builtinId="9" hidden="1"/>
    <cellStyle name="Followed Hyperlink" xfId="104" builtinId="9" hidden="1"/>
    <cellStyle name="Followed Hyperlink" xfId="106" builtinId="9" hidden="1"/>
    <cellStyle name="Followed Hyperlink" xfId="108" builtinId="9" hidden="1"/>
    <cellStyle name="Followed Hyperlink" xfId="110" builtinId="9" hidden="1"/>
    <cellStyle name="Followed Hyperlink" xfId="112" builtinId="9" hidden="1"/>
    <cellStyle name="Followed Hyperlink" xfId="114" builtinId="9" hidden="1"/>
    <cellStyle name="Followed Hyperlink" xfId="116" builtinId="9" hidden="1"/>
    <cellStyle name="Followed Hyperlink" xfId="118" builtinId="9" hidden="1"/>
    <cellStyle name="Followed Hyperlink" xfId="120" builtinId="9" hidden="1"/>
    <cellStyle name="Followed Hyperlink" xfId="122" builtinId="9" hidden="1"/>
    <cellStyle name="Followed Hyperlink" xfId="124" builtinId="9" hidden="1"/>
    <cellStyle name="Followed Hyperlink" xfId="126" builtinId="9" hidden="1"/>
    <cellStyle name="Followed Hyperlink" xfId="128" builtinId="9" hidden="1"/>
    <cellStyle name="Followed Hyperlink" xfId="130" builtinId="9" hidden="1"/>
    <cellStyle name="Followed Hyperlink" xfId="132" builtinId="9" hidden="1"/>
    <cellStyle name="Followed Hyperlink" xfId="134" builtinId="9" hidden="1"/>
    <cellStyle name="Followed Hyperlink" xfId="136" builtinId="9" hidden="1"/>
    <cellStyle name="Followed Hyperlink" xfId="138" builtinId="9" hidden="1"/>
    <cellStyle name="Followed Hyperlink" xfId="140" builtinId="9" hidden="1"/>
    <cellStyle name="Followed Hyperlink" xfId="142" builtinId="9" hidden="1"/>
    <cellStyle name="Followed Hyperlink" xfId="144" builtinId="9" hidden="1"/>
    <cellStyle name="Followed Hyperlink" xfId="146" builtinId="9" hidden="1"/>
    <cellStyle name="Followed Hyperlink" xfId="148" builtinId="9" hidden="1"/>
    <cellStyle name="Followed Hyperlink" xfId="150" builtinId="9" hidden="1"/>
    <cellStyle name="Followed Hyperlink" xfId="152" builtinId="9" hidden="1"/>
    <cellStyle name="Followed Hyperlink" xfId="154" builtinId="9" hidden="1"/>
    <cellStyle name="Followed Hyperlink" xfId="156" builtinId="9" hidden="1"/>
    <cellStyle name="Followed Hyperlink" xfId="158" builtinId="9" hidden="1"/>
    <cellStyle name="Followed Hyperlink" xfId="160" builtinId="9" hidden="1"/>
    <cellStyle name="Followed Hyperlink" xfId="162" builtinId="9" hidden="1"/>
    <cellStyle name="Followed Hyperlink" xfId="164" builtinId="9" hidden="1"/>
    <cellStyle name="Followed Hyperlink" xfId="166" builtinId="9" hidden="1"/>
    <cellStyle name="Followed Hyperlink" xfId="168" builtinId="9" hidden="1"/>
    <cellStyle name="Followed Hyperlink" xfId="170" builtinId="9" hidden="1"/>
    <cellStyle name="Followed Hyperlink" xfId="172" builtinId="9" hidden="1"/>
    <cellStyle name="Followed Hyperlink" xfId="174" builtinId="9" hidden="1"/>
    <cellStyle name="Followed Hyperlink" xfId="176" builtinId="9" hidden="1"/>
    <cellStyle name="Followed Hyperlink" xfId="178" builtinId="9" hidden="1"/>
    <cellStyle name="Followed Hyperlink" xfId="180" builtinId="9" hidden="1"/>
    <cellStyle name="Followed Hyperlink" xfId="182" builtinId="9" hidden="1"/>
    <cellStyle name="Followed Hyperlink" xfId="184" builtinId="9" hidden="1"/>
    <cellStyle name="Followed Hyperlink" xfId="186" builtinId="9" hidden="1"/>
    <cellStyle name="Followed Hyperlink" xfId="188" builtinId="9" hidden="1"/>
    <cellStyle name="Followed Hyperlink" xfId="190" builtinId="9" hidden="1"/>
    <cellStyle name="Followed Hyperlink" xfId="192" builtinId="9" hidden="1"/>
    <cellStyle name="Followed Hyperlink" xfId="194" builtinId="9" hidden="1"/>
    <cellStyle name="Followed Hyperlink" xfId="196" builtinId="9" hidden="1"/>
    <cellStyle name="Followed Hyperlink" xfId="198" builtinId="9" hidden="1"/>
    <cellStyle name="Followed Hyperlink" xfId="200" builtinId="9" hidden="1"/>
    <cellStyle name="Followed Hyperlink" xfId="202" builtinId="9" hidden="1"/>
    <cellStyle name="Followed Hyperlink" xfId="204" builtinId="9" hidden="1"/>
    <cellStyle name="Followed Hyperlink" xfId="206" builtinId="9" hidden="1"/>
    <cellStyle name="Followed Hyperlink" xfId="208" builtinId="9" hidden="1"/>
    <cellStyle name="Followed Hyperlink" xfId="210" builtinId="9" hidden="1"/>
    <cellStyle name="Followed Hyperlink" xfId="212" builtinId="9" hidden="1"/>
    <cellStyle name="Followed Hyperlink" xfId="214" builtinId="9" hidden="1"/>
    <cellStyle name="Followed Hyperlink" xfId="216" builtinId="9" hidden="1"/>
    <cellStyle name="Followed Hyperlink" xfId="218" builtinId="9" hidden="1"/>
    <cellStyle name="Followed Hyperlink" xfId="220" builtinId="9" hidden="1"/>
    <cellStyle name="Followed Hyperlink" xfId="222" builtinId="9" hidden="1"/>
    <cellStyle name="Followed Hyperlink" xfId="224" builtinId="9" hidden="1"/>
    <cellStyle name="Followed Hyperlink" xfId="226" builtinId="9" hidden="1"/>
    <cellStyle name="Followed Hyperlink" xfId="228" builtinId="9" hidden="1"/>
    <cellStyle name="Followed Hyperlink" xfId="230" builtinId="9" hidden="1"/>
    <cellStyle name="Followed Hyperlink" xfId="232" builtinId="9" hidden="1"/>
    <cellStyle name="Followed Hyperlink" xfId="234" builtinId="9" hidden="1"/>
    <cellStyle name="Followed Hyperlink" xfId="236" builtinId="9" hidden="1"/>
    <cellStyle name="Followed Hyperlink" xfId="238" builtinId="9" hidden="1"/>
    <cellStyle name="Followed Hyperlink" xfId="240" builtinId="9" hidden="1"/>
    <cellStyle name="Followed Hyperlink" xfId="242" builtinId="9" hidden="1"/>
    <cellStyle name="Followed Hyperlink" xfId="244" builtinId="9" hidden="1"/>
    <cellStyle name="Followed Hyperlink" xfId="246" builtinId="9" hidden="1"/>
    <cellStyle name="Followed Hyperlink" xfId="248" builtinId="9" hidden="1"/>
    <cellStyle name="Followed Hyperlink" xfId="250" builtinId="9" hidden="1"/>
    <cellStyle name="Followed Hyperlink" xfId="252" builtinId="9" hidden="1"/>
    <cellStyle name="Followed Hyperlink" xfId="254" builtinId="9" hidden="1"/>
    <cellStyle name="Followed Hyperlink" xfId="256" builtinId="9" hidden="1"/>
    <cellStyle name="Followed Hyperlink" xfId="258" builtinId="9" hidden="1"/>
    <cellStyle name="Followed Hyperlink" xfId="260" builtinId="9" hidden="1"/>
    <cellStyle name="Followed Hyperlink" xfId="262" builtinId="9" hidden="1"/>
    <cellStyle name="Followed Hyperlink" xfId="264" builtinId="9" hidden="1"/>
    <cellStyle name="Followed Hyperlink" xfId="266" builtinId="9" hidden="1"/>
    <cellStyle name="Followed Hyperlink" xfId="268" builtinId="9" hidden="1"/>
    <cellStyle name="Followed Hyperlink" xfId="270" builtinId="9" hidden="1"/>
    <cellStyle name="Followed Hyperlink" xfId="272" builtinId="9" hidden="1"/>
    <cellStyle name="Followed Hyperlink" xfId="274" builtinId="9" hidden="1"/>
    <cellStyle name="Followed Hyperlink" xfId="276" builtinId="9" hidden="1"/>
    <cellStyle name="Followed Hyperlink" xfId="278" builtinId="9" hidden="1"/>
    <cellStyle name="Followed Hyperlink" xfId="280" builtinId="9" hidden="1"/>
    <cellStyle name="Followed Hyperlink" xfId="282" builtinId="9" hidden="1"/>
    <cellStyle name="Followed Hyperlink" xfId="284" builtinId="9" hidden="1"/>
    <cellStyle name="Followed Hyperlink" xfId="286" builtinId="9" hidden="1"/>
    <cellStyle name="Followed Hyperlink" xfId="288" builtinId="9" hidden="1"/>
    <cellStyle name="Followed Hyperlink" xfId="290" builtinId="9" hidden="1"/>
    <cellStyle name="Followed Hyperlink" xfId="292" builtinId="9" hidden="1"/>
    <cellStyle name="Followed Hyperlink" xfId="294" builtinId="9" hidden="1"/>
    <cellStyle name="Followed Hyperlink" xfId="296" builtinId="9" hidden="1"/>
    <cellStyle name="Followed Hyperlink" xfId="298" builtinId="9" hidden="1"/>
    <cellStyle name="Followed Hyperlink" xfId="300" builtinId="9" hidden="1"/>
    <cellStyle name="Followed Hyperlink" xfId="302" builtinId="9" hidden="1"/>
    <cellStyle name="Followed Hyperlink" xfId="304" builtinId="9" hidden="1"/>
    <cellStyle name="Followed Hyperlink" xfId="306" builtinId="9" hidden="1"/>
    <cellStyle name="Followed Hyperlink" xfId="308" builtinId="9" hidden="1"/>
    <cellStyle name="Followed Hyperlink" xfId="310" builtinId="9" hidden="1"/>
    <cellStyle name="Followed Hyperlink" xfId="312" builtinId="9" hidden="1"/>
    <cellStyle name="Followed Hyperlink" xfId="314" builtinId="9" hidden="1"/>
    <cellStyle name="Followed Hyperlink" xfId="316" builtinId="9" hidden="1"/>
    <cellStyle name="Followed Hyperlink" xfId="318" builtinId="9" hidden="1"/>
    <cellStyle name="Followed Hyperlink" xfId="320" builtinId="9" hidden="1"/>
    <cellStyle name="Followed Hyperlink" xfId="322" builtinId="9" hidden="1"/>
    <cellStyle name="Followed Hyperlink" xfId="324" builtinId="9" hidden="1"/>
    <cellStyle name="Followed Hyperlink" xfId="326" builtinId="9" hidden="1"/>
    <cellStyle name="Followed Hyperlink" xfId="328" builtinId="9" hidden="1"/>
    <cellStyle name="Followed Hyperlink" xfId="330" builtinId="9" hidden="1"/>
    <cellStyle name="Followed Hyperlink" xfId="332" builtinId="9" hidden="1"/>
    <cellStyle name="Followed Hyperlink" xfId="334" builtinId="9" hidden="1"/>
    <cellStyle name="Followed Hyperlink" xfId="336" builtinId="9" hidden="1"/>
    <cellStyle name="Followed Hyperlink" xfId="338" builtinId="9" hidden="1"/>
    <cellStyle name="Followed Hyperlink" xfId="340" builtinId="9" hidden="1"/>
    <cellStyle name="Followed Hyperlink" xfId="342" builtinId="9" hidden="1"/>
    <cellStyle name="Followed Hyperlink" xfId="344" builtinId="9" hidden="1"/>
    <cellStyle name="Followed Hyperlink" xfId="346" builtinId="9" hidden="1"/>
    <cellStyle name="Followed Hyperlink" xfId="348" builtinId="9" hidden="1"/>
    <cellStyle name="Followed Hyperlink" xfId="350" builtinId="9" hidden="1"/>
    <cellStyle name="Followed Hyperlink" xfId="352" builtinId="9" hidden="1"/>
    <cellStyle name="Followed Hyperlink" xfId="354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Hyperlink" xfId="19" builtinId="8" hidden="1"/>
    <cellStyle name="Hyperlink" xfId="21" builtinId="8" hidden="1"/>
    <cellStyle name="Hyperlink" xfId="23" builtinId="8" hidden="1"/>
    <cellStyle name="Hyperlink" xfId="25" builtinId="8" hidden="1"/>
    <cellStyle name="Hyperlink" xfId="27" builtinId="8" hidden="1"/>
    <cellStyle name="Hyperlink" xfId="29" builtinId="8" hidden="1"/>
    <cellStyle name="Hyperlink" xfId="31" builtinId="8" hidden="1"/>
    <cellStyle name="Hyperlink" xfId="33" builtinId="8" hidden="1"/>
    <cellStyle name="Hyperlink" xfId="35" builtinId="8" hidden="1"/>
    <cellStyle name="Hyperlink" xfId="37" builtinId="8" hidden="1"/>
    <cellStyle name="Hyperlink" xfId="39" builtinId="8" hidden="1"/>
    <cellStyle name="Hyperlink" xfId="41" builtinId="8" hidden="1"/>
    <cellStyle name="Hyperlink" xfId="43" builtinId="8" hidden="1"/>
    <cellStyle name="Hyperlink" xfId="45" builtinId="8" hidden="1"/>
    <cellStyle name="Hyperlink" xfId="47" builtinId="8" hidden="1"/>
    <cellStyle name="Hyperlink" xfId="49" builtinId="8" hidden="1"/>
    <cellStyle name="Hyperlink" xfId="51" builtinId="8" hidden="1"/>
    <cellStyle name="Hyperlink" xfId="53" builtinId="8" hidden="1"/>
    <cellStyle name="Hyperlink" xfId="55" builtinId="8" hidden="1"/>
    <cellStyle name="Hyperlink" xfId="57" builtinId="8" hidden="1"/>
    <cellStyle name="Hyperlink" xfId="59" builtinId="8" hidden="1"/>
    <cellStyle name="Hyperlink" xfId="61" builtinId="8" hidden="1"/>
    <cellStyle name="Hyperlink" xfId="63" builtinId="8" hidden="1"/>
    <cellStyle name="Hyperlink" xfId="65" builtinId="8" hidden="1"/>
    <cellStyle name="Hyperlink" xfId="67" builtinId="8" hidden="1"/>
    <cellStyle name="Hyperlink" xfId="69" builtinId="8" hidden="1"/>
    <cellStyle name="Hyperlink" xfId="71" builtinId="8" hidden="1"/>
    <cellStyle name="Hyperlink" xfId="73" builtinId="8" hidden="1"/>
    <cellStyle name="Hyperlink" xfId="75" builtinId="8" hidden="1"/>
    <cellStyle name="Hyperlink" xfId="77" builtinId="8" hidden="1"/>
    <cellStyle name="Hyperlink" xfId="79" builtinId="8" hidden="1"/>
    <cellStyle name="Hyperlink" xfId="81" builtinId="8" hidden="1"/>
    <cellStyle name="Hyperlink" xfId="83" builtinId="8" hidden="1"/>
    <cellStyle name="Hyperlink" xfId="85" builtinId="8" hidden="1"/>
    <cellStyle name="Hyperlink" xfId="87" builtinId="8" hidden="1"/>
    <cellStyle name="Hyperlink" xfId="89" builtinId="8" hidden="1"/>
    <cellStyle name="Hyperlink" xfId="91" builtinId="8" hidden="1"/>
    <cellStyle name="Hyperlink" xfId="93" builtinId="8" hidden="1"/>
    <cellStyle name="Hyperlink" xfId="95" builtinId="8" hidden="1"/>
    <cellStyle name="Hyperlink" xfId="97" builtinId="8" hidden="1"/>
    <cellStyle name="Hyperlink" xfId="99" builtinId="8" hidden="1"/>
    <cellStyle name="Hyperlink" xfId="101" builtinId="8" hidden="1"/>
    <cellStyle name="Hyperlink" xfId="103" builtinId="8" hidden="1"/>
    <cellStyle name="Hyperlink" xfId="105" builtinId="8" hidden="1"/>
    <cellStyle name="Hyperlink" xfId="107" builtinId="8" hidden="1"/>
    <cellStyle name="Hyperlink" xfId="109" builtinId="8" hidden="1"/>
    <cellStyle name="Hyperlink" xfId="111" builtinId="8" hidden="1"/>
    <cellStyle name="Hyperlink" xfId="113" builtinId="8" hidden="1"/>
    <cellStyle name="Hyperlink" xfId="115" builtinId="8" hidden="1"/>
    <cellStyle name="Hyperlink" xfId="117" builtinId="8" hidden="1"/>
    <cellStyle name="Hyperlink" xfId="119" builtinId="8" hidden="1"/>
    <cellStyle name="Hyperlink" xfId="121" builtinId="8" hidden="1"/>
    <cellStyle name="Hyperlink" xfId="123" builtinId="8" hidden="1"/>
    <cellStyle name="Hyperlink" xfId="125" builtinId="8" hidden="1"/>
    <cellStyle name="Hyperlink" xfId="127" builtinId="8" hidden="1"/>
    <cellStyle name="Hyperlink" xfId="129" builtinId="8" hidden="1"/>
    <cellStyle name="Hyperlink" xfId="131" builtinId="8" hidden="1"/>
    <cellStyle name="Hyperlink" xfId="133" builtinId="8" hidden="1"/>
    <cellStyle name="Hyperlink" xfId="135" builtinId="8" hidden="1"/>
    <cellStyle name="Hyperlink" xfId="137" builtinId="8" hidden="1"/>
    <cellStyle name="Hyperlink" xfId="139" builtinId="8" hidden="1"/>
    <cellStyle name="Hyperlink" xfId="141" builtinId="8" hidden="1"/>
    <cellStyle name="Hyperlink" xfId="143" builtinId="8" hidden="1"/>
    <cellStyle name="Hyperlink" xfId="145" builtinId="8" hidden="1"/>
    <cellStyle name="Hyperlink" xfId="147" builtinId="8" hidden="1"/>
    <cellStyle name="Hyperlink" xfId="149" builtinId="8" hidden="1"/>
    <cellStyle name="Hyperlink" xfId="151" builtinId="8" hidden="1"/>
    <cellStyle name="Hyperlink" xfId="153" builtinId="8" hidden="1"/>
    <cellStyle name="Hyperlink" xfId="155" builtinId="8" hidden="1"/>
    <cellStyle name="Hyperlink" xfId="157" builtinId="8" hidden="1"/>
    <cellStyle name="Hyperlink" xfId="159" builtinId="8" hidden="1"/>
    <cellStyle name="Hyperlink" xfId="161" builtinId="8" hidden="1"/>
    <cellStyle name="Hyperlink" xfId="163" builtinId="8" hidden="1"/>
    <cellStyle name="Hyperlink" xfId="165" builtinId="8" hidden="1"/>
    <cellStyle name="Hyperlink" xfId="167" builtinId="8" hidden="1"/>
    <cellStyle name="Hyperlink" xfId="169" builtinId="8" hidden="1"/>
    <cellStyle name="Hyperlink" xfId="171" builtinId="8" hidden="1"/>
    <cellStyle name="Hyperlink" xfId="173" builtinId="8" hidden="1"/>
    <cellStyle name="Hyperlink" xfId="175" builtinId="8" hidden="1"/>
    <cellStyle name="Hyperlink" xfId="177" builtinId="8" hidden="1"/>
    <cellStyle name="Hyperlink" xfId="179" builtinId="8" hidden="1"/>
    <cellStyle name="Hyperlink" xfId="181" builtinId="8" hidden="1"/>
    <cellStyle name="Hyperlink" xfId="183" builtinId="8" hidden="1"/>
    <cellStyle name="Hyperlink" xfId="185" builtinId="8" hidden="1"/>
    <cellStyle name="Hyperlink" xfId="187" builtinId="8" hidden="1"/>
    <cellStyle name="Hyperlink" xfId="189" builtinId="8" hidden="1"/>
    <cellStyle name="Hyperlink" xfId="191" builtinId="8" hidden="1"/>
    <cellStyle name="Hyperlink" xfId="193" builtinId="8" hidden="1"/>
    <cellStyle name="Hyperlink" xfId="195" builtinId="8" hidden="1"/>
    <cellStyle name="Hyperlink" xfId="197" builtinId="8" hidden="1"/>
    <cellStyle name="Hyperlink" xfId="199" builtinId="8" hidden="1"/>
    <cellStyle name="Hyperlink" xfId="201" builtinId="8" hidden="1"/>
    <cellStyle name="Hyperlink" xfId="203" builtinId="8" hidden="1"/>
    <cellStyle name="Hyperlink" xfId="205" builtinId="8" hidden="1"/>
    <cellStyle name="Hyperlink" xfId="207" builtinId="8" hidden="1"/>
    <cellStyle name="Hyperlink" xfId="209" builtinId="8" hidden="1"/>
    <cellStyle name="Hyperlink" xfId="211" builtinId="8" hidden="1"/>
    <cellStyle name="Hyperlink" xfId="213" builtinId="8" hidden="1"/>
    <cellStyle name="Hyperlink" xfId="215" builtinId="8" hidden="1"/>
    <cellStyle name="Hyperlink" xfId="217" builtinId="8" hidden="1"/>
    <cellStyle name="Hyperlink" xfId="219" builtinId="8" hidden="1"/>
    <cellStyle name="Hyperlink" xfId="221" builtinId="8" hidden="1"/>
    <cellStyle name="Hyperlink" xfId="223" builtinId="8" hidden="1"/>
    <cellStyle name="Hyperlink" xfId="225" builtinId="8" hidden="1"/>
    <cellStyle name="Hyperlink" xfId="227" builtinId="8" hidden="1"/>
    <cellStyle name="Hyperlink" xfId="229" builtinId="8" hidden="1"/>
    <cellStyle name="Hyperlink" xfId="231" builtinId="8" hidden="1"/>
    <cellStyle name="Hyperlink" xfId="233" builtinId="8" hidden="1"/>
    <cellStyle name="Hyperlink" xfId="235" builtinId="8" hidden="1"/>
    <cellStyle name="Hyperlink" xfId="237" builtinId="8" hidden="1"/>
    <cellStyle name="Hyperlink" xfId="239" builtinId="8" hidden="1"/>
    <cellStyle name="Hyperlink" xfId="241" builtinId="8" hidden="1"/>
    <cellStyle name="Hyperlink" xfId="243" builtinId="8" hidden="1"/>
    <cellStyle name="Hyperlink" xfId="245" builtinId="8" hidden="1"/>
    <cellStyle name="Hyperlink" xfId="247" builtinId="8" hidden="1"/>
    <cellStyle name="Hyperlink" xfId="249" builtinId="8" hidden="1"/>
    <cellStyle name="Hyperlink" xfId="251" builtinId="8" hidden="1"/>
    <cellStyle name="Hyperlink" xfId="253" builtinId="8" hidden="1"/>
    <cellStyle name="Hyperlink" xfId="255" builtinId="8" hidden="1"/>
    <cellStyle name="Hyperlink" xfId="257" builtinId="8" hidden="1"/>
    <cellStyle name="Hyperlink" xfId="259" builtinId="8" hidden="1"/>
    <cellStyle name="Hyperlink" xfId="261" builtinId="8" hidden="1"/>
    <cellStyle name="Hyperlink" xfId="263" builtinId="8" hidden="1"/>
    <cellStyle name="Hyperlink" xfId="265" builtinId="8" hidden="1"/>
    <cellStyle name="Hyperlink" xfId="267" builtinId="8" hidden="1"/>
    <cellStyle name="Hyperlink" xfId="269" builtinId="8" hidden="1"/>
    <cellStyle name="Hyperlink" xfId="271" builtinId="8" hidden="1"/>
    <cellStyle name="Hyperlink" xfId="273" builtinId="8" hidden="1"/>
    <cellStyle name="Hyperlink" xfId="275" builtinId="8" hidden="1"/>
    <cellStyle name="Hyperlink" xfId="277" builtinId="8" hidden="1"/>
    <cellStyle name="Hyperlink" xfId="279" builtinId="8" hidden="1"/>
    <cellStyle name="Hyperlink" xfId="281" builtinId="8" hidden="1"/>
    <cellStyle name="Hyperlink" xfId="283" builtinId="8" hidden="1"/>
    <cellStyle name="Hyperlink" xfId="285" builtinId="8" hidden="1"/>
    <cellStyle name="Hyperlink" xfId="287" builtinId="8" hidden="1"/>
    <cellStyle name="Hyperlink" xfId="289" builtinId="8" hidden="1"/>
    <cellStyle name="Hyperlink" xfId="291" builtinId="8" hidden="1"/>
    <cellStyle name="Hyperlink" xfId="293" builtinId="8" hidden="1"/>
    <cellStyle name="Hyperlink" xfId="295" builtinId="8" hidden="1"/>
    <cellStyle name="Hyperlink" xfId="297" builtinId="8" hidden="1"/>
    <cellStyle name="Hyperlink" xfId="299" builtinId="8" hidden="1"/>
    <cellStyle name="Hyperlink" xfId="301" builtinId="8" hidden="1"/>
    <cellStyle name="Hyperlink" xfId="303" builtinId="8" hidden="1"/>
    <cellStyle name="Hyperlink" xfId="305" builtinId="8" hidden="1"/>
    <cellStyle name="Hyperlink" xfId="307" builtinId="8" hidden="1"/>
    <cellStyle name="Hyperlink" xfId="309" builtinId="8" hidden="1"/>
    <cellStyle name="Hyperlink" xfId="311" builtinId="8" hidden="1"/>
    <cellStyle name="Hyperlink" xfId="313" builtinId="8" hidden="1"/>
    <cellStyle name="Hyperlink" xfId="315" builtinId="8" hidden="1"/>
    <cellStyle name="Hyperlink" xfId="317" builtinId="8" hidden="1"/>
    <cellStyle name="Hyperlink" xfId="319" builtinId="8" hidden="1"/>
    <cellStyle name="Hyperlink" xfId="321" builtinId="8" hidden="1"/>
    <cellStyle name="Hyperlink" xfId="323" builtinId="8" hidden="1"/>
    <cellStyle name="Hyperlink" xfId="325" builtinId="8" hidden="1"/>
    <cellStyle name="Hyperlink" xfId="327" builtinId="8" hidden="1"/>
    <cellStyle name="Hyperlink" xfId="329" builtinId="8" hidden="1"/>
    <cellStyle name="Hyperlink" xfId="331" builtinId="8" hidden="1"/>
    <cellStyle name="Hyperlink" xfId="333" builtinId="8" hidden="1"/>
    <cellStyle name="Hyperlink" xfId="335" builtinId="8" hidden="1"/>
    <cellStyle name="Hyperlink" xfId="337" builtinId="8" hidden="1"/>
    <cellStyle name="Hyperlink" xfId="339" builtinId="8" hidden="1"/>
    <cellStyle name="Hyperlink" xfId="341" builtinId="8" hidden="1"/>
    <cellStyle name="Hyperlink" xfId="343" builtinId="8" hidden="1"/>
    <cellStyle name="Hyperlink" xfId="345" builtinId="8" hidden="1"/>
    <cellStyle name="Hyperlink" xfId="347" builtinId="8" hidden="1"/>
    <cellStyle name="Hyperlink" xfId="349" builtinId="8" hidden="1"/>
    <cellStyle name="Hyperlink" xfId="351" builtinId="8" hidden="1"/>
    <cellStyle name="Hyperlink" xfId="353" builtinId="8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U145"/>
  <sheetViews>
    <sheetView tabSelected="1" topLeftCell="DM1" workbookViewId="0">
      <selection activeCell="EC1" sqref="EC1"/>
    </sheetView>
  </sheetViews>
  <sheetFormatPr baseColWidth="10" defaultRowHeight="20" x14ac:dyDescent="0"/>
  <cols>
    <col min="1" max="3" width="10.83203125" style="9"/>
    <col min="4" max="4" width="36.83203125" style="9" customWidth="1"/>
    <col min="5" max="19" width="10.83203125" style="9"/>
    <col min="20" max="20" width="36.83203125" style="9" customWidth="1"/>
    <col min="21" max="35" width="10.83203125" style="9"/>
    <col min="36" max="36" width="36.83203125" style="9" customWidth="1"/>
    <col min="37" max="51" width="10.83203125" style="9"/>
    <col min="52" max="52" width="36.83203125" style="9" customWidth="1"/>
    <col min="53" max="67" width="10.83203125" style="9"/>
    <col min="68" max="68" width="36.83203125" style="9" customWidth="1"/>
    <col min="69" max="83" width="10.83203125" style="9"/>
    <col min="84" max="84" width="36.83203125" style="9" customWidth="1"/>
    <col min="85" max="99" width="10.83203125" style="9"/>
    <col min="100" max="100" width="36.83203125" style="9" customWidth="1"/>
    <col min="101" max="115" width="10.83203125" style="9"/>
    <col min="116" max="116" width="36.83203125" style="9" customWidth="1"/>
    <col min="117" max="16384" width="10.83203125" style="9"/>
  </cols>
  <sheetData>
    <row r="1" spans="1:125" s="16" customFormat="1" ht="30">
      <c r="A1" s="14" t="s">
        <v>67</v>
      </c>
      <c r="Q1" s="14"/>
      <c r="BM1" s="14" t="s">
        <v>68</v>
      </c>
    </row>
    <row r="2" spans="1:125" s="18" customFormat="1" ht="25">
      <c r="A2" s="17" t="s">
        <v>69</v>
      </c>
      <c r="Q2" s="17" t="s">
        <v>70</v>
      </c>
      <c r="AG2" s="17" t="s">
        <v>71</v>
      </c>
      <c r="AW2" s="17" t="s">
        <v>72</v>
      </c>
      <c r="BM2" s="17" t="s">
        <v>73</v>
      </c>
      <c r="CC2" s="17" t="s">
        <v>74</v>
      </c>
      <c r="CS2" s="17" t="s">
        <v>75</v>
      </c>
      <c r="DI2" s="17" t="s">
        <v>76</v>
      </c>
    </row>
    <row r="3" spans="1:125">
      <c r="D3" s="13"/>
      <c r="T3" s="13"/>
      <c r="AJ3" s="13"/>
      <c r="AZ3" s="13"/>
      <c r="DI3" s="13"/>
    </row>
    <row r="4" spans="1:125">
      <c r="A4" s="11" t="s">
        <v>62</v>
      </c>
      <c r="B4" s="11" t="s">
        <v>59</v>
      </c>
      <c r="C4" s="11"/>
      <c r="Q4" s="11" t="s">
        <v>62</v>
      </c>
      <c r="R4" s="11" t="s">
        <v>59</v>
      </c>
      <c r="S4" s="11"/>
      <c r="AG4" s="11" t="s">
        <v>62</v>
      </c>
      <c r="AH4" s="11" t="s">
        <v>59</v>
      </c>
      <c r="AI4" s="11"/>
      <c r="AW4" s="11" t="s">
        <v>62</v>
      </c>
      <c r="AX4" s="11" t="s">
        <v>59</v>
      </c>
      <c r="AY4" s="11"/>
      <c r="BM4" s="11" t="s">
        <v>62</v>
      </c>
      <c r="BN4" s="11" t="s">
        <v>59</v>
      </c>
      <c r="BO4" s="11"/>
      <c r="CC4" s="11" t="s">
        <v>62</v>
      </c>
      <c r="CD4" s="11" t="s">
        <v>59</v>
      </c>
      <c r="CE4" s="11"/>
      <c r="CS4" s="11" t="s">
        <v>62</v>
      </c>
      <c r="CT4" s="11" t="s">
        <v>59</v>
      </c>
      <c r="CU4" s="11"/>
      <c r="DI4" s="11" t="s">
        <v>62</v>
      </c>
      <c r="DJ4" s="11" t="s">
        <v>59</v>
      </c>
      <c r="DK4" s="11"/>
    </row>
    <row r="5" spans="1:125">
      <c r="A5" s="11" t="s">
        <v>58</v>
      </c>
      <c r="B5" s="11" t="s">
        <v>60</v>
      </c>
      <c r="C5" s="11"/>
      <c r="E5" s="11" t="s">
        <v>61</v>
      </c>
      <c r="Q5" s="11" t="s">
        <v>58</v>
      </c>
      <c r="R5" s="11" t="s">
        <v>60</v>
      </c>
      <c r="S5" s="11"/>
      <c r="U5" s="11" t="s">
        <v>61</v>
      </c>
      <c r="AG5" s="11" t="s">
        <v>58</v>
      </c>
      <c r="AH5" s="11" t="s">
        <v>60</v>
      </c>
      <c r="AI5" s="11"/>
      <c r="AK5" s="11" t="s">
        <v>61</v>
      </c>
      <c r="AW5" s="11" t="s">
        <v>58</v>
      </c>
      <c r="AX5" s="11" t="s">
        <v>60</v>
      </c>
      <c r="AY5" s="11"/>
      <c r="BA5" s="11" t="s">
        <v>61</v>
      </c>
      <c r="BM5" s="11" t="s">
        <v>58</v>
      </c>
      <c r="BN5" s="11" t="s">
        <v>60</v>
      </c>
      <c r="BO5" s="11"/>
      <c r="BQ5" s="11" t="s">
        <v>61</v>
      </c>
      <c r="CC5" s="11" t="s">
        <v>58</v>
      </c>
      <c r="CD5" s="11" t="s">
        <v>60</v>
      </c>
      <c r="CE5" s="11"/>
      <c r="CG5" s="11" t="s">
        <v>61</v>
      </c>
      <c r="CS5" s="11" t="s">
        <v>58</v>
      </c>
      <c r="CT5" s="11" t="s">
        <v>60</v>
      </c>
      <c r="CU5" s="11"/>
      <c r="CW5" s="11" t="s">
        <v>61</v>
      </c>
      <c r="DI5" s="11" t="s">
        <v>58</v>
      </c>
      <c r="DJ5" s="11" t="s">
        <v>60</v>
      </c>
      <c r="DK5" s="11"/>
      <c r="DM5" s="11" t="s">
        <v>61</v>
      </c>
      <c r="DQ5" s="11" t="s">
        <v>10</v>
      </c>
      <c r="DR5" s="11" t="s">
        <v>10</v>
      </c>
      <c r="DS5" s="11" t="s">
        <v>10</v>
      </c>
      <c r="DT5" s="11" t="s">
        <v>10</v>
      </c>
      <c r="DU5" s="11" t="s">
        <v>10</v>
      </c>
    </row>
    <row r="6" spans="1:125">
      <c r="U6" s="9" t="s">
        <v>10</v>
      </c>
      <c r="V6" s="9" t="s">
        <v>10</v>
      </c>
      <c r="W6" s="9" t="s">
        <v>10</v>
      </c>
      <c r="X6" s="9" t="s">
        <v>10</v>
      </c>
      <c r="Y6" s="9" t="s">
        <v>10</v>
      </c>
      <c r="Z6" s="9" t="s">
        <v>10</v>
      </c>
      <c r="AA6" s="9" t="s">
        <v>10</v>
      </c>
      <c r="AB6" s="9" t="s">
        <v>10</v>
      </c>
      <c r="AC6" s="9" t="s">
        <v>10</v>
      </c>
      <c r="BQ6" s="9" t="s">
        <v>10</v>
      </c>
      <c r="BS6" s="9" t="s">
        <v>10</v>
      </c>
      <c r="BT6" s="9" t="s">
        <v>10</v>
      </c>
      <c r="BV6" s="9" t="s">
        <v>10</v>
      </c>
      <c r="BX6" s="9" t="s">
        <v>10</v>
      </c>
      <c r="CS6" s="11"/>
      <c r="DI6" s="11"/>
    </row>
    <row r="7" spans="1:125">
      <c r="B7" s="1" t="s">
        <v>10</v>
      </c>
      <c r="C7" s="2" t="s">
        <v>10</v>
      </c>
      <c r="D7" s="3"/>
      <c r="E7" s="1" t="s">
        <v>0</v>
      </c>
      <c r="F7" s="1" t="s">
        <v>1</v>
      </c>
      <c r="G7" s="1" t="s">
        <v>2</v>
      </c>
      <c r="H7" s="1" t="s">
        <v>3</v>
      </c>
      <c r="I7" s="1" t="s">
        <v>4</v>
      </c>
      <c r="J7" s="1" t="s">
        <v>5</v>
      </c>
      <c r="K7" s="1" t="s">
        <v>6</v>
      </c>
      <c r="L7" s="1" t="s">
        <v>7</v>
      </c>
      <c r="M7" s="1" t="s">
        <v>8</v>
      </c>
      <c r="S7" s="2" t="s">
        <v>10</v>
      </c>
      <c r="T7" s="3"/>
      <c r="U7" s="11" t="s">
        <v>13</v>
      </c>
      <c r="V7" s="11" t="s">
        <v>15</v>
      </c>
      <c r="W7" s="11" t="s">
        <v>14</v>
      </c>
      <c r="X7" s="11" t="s">
        <v>16</v>
      </c>
      <c r="Y7" s="11" t="s">
        <v>17</v>
      </c>
      <c r="Z7" s="11" t="s">
        <v>18</v>
      </c>
      <c r="AA7" s="11" t="s">
        <v>19</v>
      </c>
      <c r="AB7" s="11" t="s">
        <v>20</v>
      </c>
      <c r="AC7" s="11" t="s">
        <v>21</v>
      </c>
      <c r="AH7" s="4"/>
      <c r="AI7" s="2" t="s">
        <v>10</v>
      </c>
      <c r="AJ7" s="3"/>
      <c r="AK7" s="11" t="s">
        <v>23</v>
      </c>
      <c r="AL7" s="11" t="s">
        <v>27</v>
      </c>
      <c r="AM7" s="11" t="s">
        <v>22</v>
      </c>
      <c r="AN7" s="11" t="s">
        <v>24</v>
      </c>
      <c r="AO7" s="11" t="s">
        <v>28</v>
      </c>
      <c r="AP7" s="11" t="s">
        <v>25</v>
      </c>
      <c r="AQ7" s="11" t="s">
        <v>29</v>
      </c>
      <c r="AR7" s="11" t="s">
        <v>26</v>
      </c>
      <c r="AS7" s="11" t="s">
        <v>30</v>
      </c>
      <c r="AX7" s="4"/>
      <c r="AY7" s="2" t="s">
        <v>10</v>
      </c>
      <c r="AZ7" s="3"/>
      <c r="BA7" s="11" t="s">
        <v>31</v>
      </c>
      <c r="BB7" s="11" t="s">
        <v>32</v>
      </c>
      <c r="BC7" s="11" t="s">
        <v>33</v>
      </c>
      <c r="BD7" s="11" t="s">
        <v>40</v>
      </c>
      <c r="BE7" s="11" t="s">
        <v>41</v>
      </c>
      <c r="BF7" s="11" t="s">
        <v>36</v>
      </c>
      <c r="BG7" s="11" t="s">
        <v>37</v>
      </c>
      <c r="BH7" s="11" t="s">
        <v>38</v>
      </c>
      <c r="BI7" s="11" t="s">
        <v>39</v>
      </c>
      <c r="BN7" s="1" t="s">
        <v>10</v>
      </c>
      <c r="BO7" s="2" t="s">
        <v>10</v>
      </c>
      <c r="BP7" s="3"/>
      <c r="BQ7" s="1" t="s">
        <v>0</v>
      </c>
      <c r="BR7" s="11" t="s">
        <v>42</v>
      </c>
      <c r="BS7" s="1" t="s">
        <v>2</v>
      </c>
      <c r="BT7" s="1" t="s">
        <v>3</v>
      </c>
      <c r="BU7" s="11" t="s">
        <v>43</v>
      </c>
      <c r="BV7" s="1" t="s">
        <v>5</v>
      </c>
      <c r="BW7" s="11" t="s">
        <v>44</v>
      </c>
      <c r="BX7" s="1" t="s">
        <v>7</v>
      </c>
      <c r="BY7" s="11" t="s">
        <v>45</v>
      </c>
      <c r="CD7" s="1" t="s">
        <v>10</v>
      </c>
      <c r="CE7" s="2" t="s">
        <v>10</v>
      </c>
      <c r="CF7" s="3"/>
      <c r="CG7" s="11" t="s">
        <v>13</v>
      </c>
      <c r="CH7" s="11" t="s">
        <v>46</v>
      </c>
      <c r="CI7" s="11" t="s">
        <v>14</v>
      </c>
      <c r="CJ7" s="11" t="s">
        <v>16</v>
      </c>
      <c r="CK7" s="11" t="s">
        <v>47</v>
      </c>
      <c r="CL7" s="11" t="s">
        <v>18</v>
      </c>
      <c r="CM7" s="11" t="s">
        <v>48</v>
      </c>
      <c r="CN7" s="11" t="s">
        <v>20</v>
      </c>
      <c r="CO7" s="11" t="s">
        <v>49</v>
      </c>
      <c r="CT7" s="11" t="s">
        <v>10</v>
      </c>
      <c r="CU7" s="11" t="s">
        <v>10</v>
      </c>
      <c r="CV7" s="3"/>
      <c r="CW7" s="11" t="s">
        <v>23</v>
      </c>
      <c r="CX7" s="11" t="s">
        <v>50</v>
      </c>
      <c r="CY7" s="11" t="s">
        <v>22</v>
      </c>
      <c r="CZ7" s="11" t="s">
        <v>24</v>
      </c>
      <c r="DA7" s="11" t="s">
        <v>51</v>
      </c>
      <c r="DB7" s="11" t="s">
        <v>25</v>
      </c>
      <c r="DC7" s="11" t="s">
        <v>52</v>
      </c>
      <c r="DD7" s="11" t="s">
        <v>26</v>
      </c>
      <c r="DE7" s="11" t="s">
        <v>53</v>
      </c>
      <c r="DJ7" s="1" t="s">
        <v>10</v>
      </c>
      <c r="DK7" s="2" t="s">
        <v>10</v>
      </c>
      <c r="DL7" s="3"/>
      <c r="DM7" s="11" t="s">
        <v>31</v>
      </c>
      <c r="DN7" s="11" t="s">
        <v>54</v>
      </c>
      <c r="DO7" s="11" t="s">
        <v>33</v>
      </c>
      <c r="DP7" s="11" t="s">
        <v>34</v>
      </c>
      <c r="DQ7" s="11" t="s">
        <v>57</v>
      </c>
      <c r="DR7" s="11" t="s">
        <v>36</v>
      </c>
      <c r="DS7" s="11" t="s">
        <v>55</v>
      </c>
      <c r="DT7" s="11" t="s">
        <v>38</v>
      </c>
      <c r="DU7" s="11" t="s">
        <v>56</v>
      </c>
    </row>
    <row r="8" spans="1:125">
      <c r="A8" s="1">
        <v>600</v>
      </c>
      <c r="B8" s="1">
        <v>98</v>
      </c>
      <c r="C8" s="2">
        <f>B8*(2^(A8/1200))</f>
        <v>138.59292911256333</v>
      </c>
      <c r="D8" s="2" t="s">
        <v>66</v>
      </c>
      <c r="E8" s="4">
        <v>2</v>
      </c>
      <c r="F8" s="4">
        <v>2</v>
      </c>
      <c r="G8" s="4">
        <v>3</v>
      </c>
      <c r="H8" s="4">
        <v>4</v>
      </c>
      <c r="I8" s="4">
        <v>3</v>
      </c>
      <c r="J8" s="4">
        <v>5</v>
      </c>
      <c r="K8" s="4">
        <v>4</v>
      </c>
      <c r="L8" s="4">
        <v>6</v>
      </c>
      <c r="M8" s="4">
        <v>5</v>
      </c>
      <c r="Q8" s="1">
        <v>600</v>
      </c>
      <c r="R8" s="1">
        <f>98*2</f>
        <v>196</v>
      </c>
      <c r="S8" s="2">
        <f>R8*(2^(Q8/1200))</f>
        <v>277.18585822512665</v>
      </c>
      <c r="T8" s="2" t="s">
        <v>66</v>
      </c>
      <c r="U8" s="4">
        <v>2</v>
      </c>
      <c r="V8" s="4">
        <v>2</v>
      </c>
      <c r="W8" s="4">
        <v>3</v>
      </c>
      <c r="X8" s="4">
        <v>4</v>
      </c>
      <c r="Y8" s="4">
        <v>3</v>
      </c>
      <c r="Z8" s="4">
        <v>5</v>
      </c>
      <c r="AA8" s="4">
        <v>4</v>
      </c>
      <c r="AB8" s="4">
        <v>6</v>
      </c>
      <c r="AC8" s="4">
        <v>5</v>
      </c>
      <c r="AG8" s="1">
        <v>600</v>
      </c>
      <c r="AH8" s="1">
        <f>98*4</f>
        <v>392</v>
      </c>
      <c r="AI8" s="2">
        <f>AH8*(2^(AG8/1200))</f>
        <v>554.3717164502533</v>
      </c>
      <c r="AJ8" s="2" t="s">
        <v>66</v>
      </c>
      <c r="AK8" s="4">
        <v>2</v>
      </c>
      <c r="AL8" s="4">
        <v>2</v>
      </c>
      <c r="AM8" s="4">
        <v>3</v>
      </c>
      <c r="AN8" s="4">
        <v>4</v>
      </c>
      <c r="AO8" s="4">
        <v>3</v>
      </c>
      <c r="AP8" s="4">
        <v>5</v>
      </c>
      <c r="AQ8" s="4">
        <v>4</v>
      </c>
      <c r="AR8" s="4">
        <v>6</v>
      </c>
      <c r="AS8" s="4">
        <v>5</v>
      </c>
      <c r="AW8" s="1">
        <v>600</v>
      </c>
      <c r="AX8" s="1">
        <f>98*8</f>
        <v>784</v>
      </c>
      <c r="AY8" s="2">
        <f>AX8*(2^(AW8/1200))</f>
        <v>1108.7434329005066</v>
      </c>
      <c r="AZ8" s="2" t="s">
        <v>66</v>
      </c>
      <c r="BA8" s="4">
        <v>2</v>
      </c>
      <c r="BB8" s="4">
        <v>2</v>
      </c>
      <c r="BC8" s="4">
        <v>3</v>
      </c>
      <c r="BD8" s="4">
        <v>4</v>
      </c>
      <c r="BE8" s="4">
        <v>3</v>
      </c>
      <c r="BF8" s="4">
        <v>5</v>
      </c>
      <c r="BG8" s="4">
        <v>4</v>
      </c>
      <c r="BH8" s="4">
        <v>6</v>
      </c>
      <c r="BI8" s="4">
        <v>5</v>
      </c>
      <c r="BM8" s="1">
        <v>600</v>
      </c>
      <c r="BN8" s="1">
        <v>98</v>
      </c>
      <c r="BO8" s="2">
        <f>BN8*(2^(BM8/1200))</f>
        <v>138.59292911256333</v>
      </c>
      <c r="BP8" s="2" t="s">
        <v>66</v>
      </c>
      <c r="BQ8" s="4">
        <v>2</v>
      </c>
      <c r="BR8" s="4">
        <v>2</v>
      </c>
      <c r="BS8" s="4">
        <v>3</v>
      </c>
      <c r="BT8" s="4">
        <v>4</v>
      </c>
      <c r="BU8" s="4">
        <v>3</v>
      </c>
      <c r="BV8" s="4">
        <v>5</v>
      </c>
      <c r="BW8" s="4">
        <v>4</v>
      </c>
      <c r="BX8" s="4">
        <v>6</v>
      </c>
      <c r="BY8" s="4">
        <v>5</v>
      </c>
      <c r="CC8" s="1">
        <v>600</v>
      </c>
      <c r="CD8" s="1">
        <f>98*2</f>
        <v>196</v>
      </c>
      <c r="CE8" s="2">
        <f>CD8*(2^(CC8/1200))</f>
        <v>277.18585822512665</v>
      </c>
      <c r="CF8" s="2" t="s">
        <v>66</v>
      </c>
      <c r="CG8" s="4">
        <v>2</v>
      </c>
      <c r="CH8" s="4">
        <v>2</v>
      </c>
      <c r="CI8" s="4">
        <v>3</v>
      </c>
      <c r="CJ8" s="4">
        <v>4</v>
      </c>
      <c r="CK8" s="4">
        <v>3</v>
      </c>
      <c r="CL8" s="4">
        <v>5</v>
      </c>
      <c r="CM8" s="4">
        <v>4</v>
      </c>
      <c r="CN8" s="4">
        <v>6</v>
      </c>
      <c r="CO8" s="4">
        <v>5</v>
      </c>
      <c r="CS8" s="1">
        <v>600</v>
      </c>
      <c r="CT8" s="1">
        <f>98*4</f>
        <v>392</v>
      </c>
      <c r="CU8" s="2">
        <f>CT8*(2^(CS8/1200))</f>
        <v>554.3717164502533</v>
      </c>
      <c r="CV8" s="2" t="s">
        <v>66</v>
      </c>
      <c r="CW8" s="4">
        <v>2</v>
      </c>
      <c r="CX8" s="4">
        <v>2</v>
      </c>
      <c r="CY8" s="4">
        <v>3</v>
      </c>
      <c r="CZ8" s="4">
        <v>4</v>
      </c>
      <c r="DA8" s="4">
        <v>3</v>
      </c>
      <c r="DB8" s="4">
        <v>5</v>
      </c>
      <c r="DC8" s="4">
        <v>4</v>
      </c>
      <c r="DD8" s="4">
        <v>6</v>
      </c>
      <c r="DE8" s="4">
        <v>5</v>
      </c>
      <c r="DI8" s="1">
        <v>600</v>
      </c>
      <c r="DJ8" s="1">
        <f>98*8</f>
        <v>784</v>
      </c>
      <c r="DK8" s="2">
        <f>DJ8*(2^(DI8/1200))</f>
        <v>1108.7434329005066</v>
      </c>
      <c r="DL8" s="2" t="s">
        <v>66</v>
      </c>
      <c r="DM8" s="4">
        <v>2</v>
      </c>
      <c r="DN8" s="4">
        <v>2</v>
      </c>
      <c r="DO8" s="4">
        <v>3</v>
      </c>
      <c r="DP8" s="4">
        <v>4</v>
      </c>
      <c r="DQ8" s="4">
        <v>3</v>
      </c>
      <c r="DR8" s="4">
        <v>5</v>
      </c>
      <c r="DS8" s="4">
        <v>4</v>
      </c>
      <c r="DT8" s="4">
        <v>6</v>
      </c>
      <c r="DU8" s="4">
        <v>5</v>
      </c>
    </row>
    <row r="9" spans="1:125">
      <c r="A9" s="2"/>
      <c r="B9" s="1"/>
      <c r="C9" s="2"/>
      <c r="D9" s="2" t="s">
        <v>63</v>
      </c>
      <c r="E9" s="3">
        <f>B8*E8</f>
        <v>196</v>
      </c>
      <c r="F9" s="3">
        <f>C8*F8</f>
        <v>277.18585822512665</v>
      </c>
      <c r="G9" s="3">
        <f>B8*G8</f>
        <v>294</v>
      </c>
      <c r="H9" s="3">
        <f>B8*H8</f>
        <v>392</v>
      </c>
      <c r="I9" s="3">
        <f>C8*I8</f>
        <v>415.77878733769001</v>
      </c>
      <c r="J9" s="3">
        <f>B8*J8</f>
        <v>490</v>
      </c>
      <c r="K9" s="3">
        <f>C8*K8</f>
        <v>554.3717164502533</v>
      </c>
      <c r="L9" s="3">
        <f>B8*L8</f>
        <v>588</v>
      </c>
      <c r="M9" s="3">
        <f>C8*M8</f>
        <v>692.9646455628166</v>
      </c>
      <c r="Q9" s="4"/>
      <c r="R9" s="1"/>
      <c r="S9" s="2"/>
      <c r="T9" s="2" t="s">
        <v>63</v>
      </c>
      <c r="U9" s="3">
        <f>R8*U8</f>
        <v>392</v>
      </c>
      <c r="V9" s="3">
        <f>S8*V8</f>
        <v>554.3717164502533</v>
      </c>
      <c r="W9" s="3">
        <f>R8*W8</f>
        <v>588</v>
      </c>
      <c r="X9" s="3">
        <f>R8*X8</f>
        <v>784</v>
      </c>
      <c r="Y9" s="3">
        <f>S8*Y8</f>
        <v>831.55757467538001</v>
      </c>
      <c r="Z9" s="3">
        <f>R8*Z8</f>
        <v>980</v>
      </c>
      <c r="AA9" s="3">
        <f>S8*AA8</f>
        <v>1108.7434329005066</v>
      </c>
      <c r="AB9" s="3">
        <f>R8*AB8</f>
        <v>1176</v>
      </c>
      <c r="AC9" s="3">
        <f>S8*AC8</f>
        <v>1385.9292911256332</v>
      </c>
      <c r="AG9" s="4"/>
      <c r="AH9" s="1"/>
      <c r="AI9" s="2"/>
      <c r="AJ9" s="2" t="s">
        <v>63</v>
      </c>
      <c r="AK9" s="3">
        <f>AH8*AK8</f>
        <v>784</v>
      </c>
      <c r="AL9" s="3">
        <f>AI8*AL8</f>
        <v>1108.7434329005066</v>
      </c>
      <c r="AM9" s="3">
        <f>AH8*AM8</f>
        <v>1176</v>
      </c>
      <c r="AN9" s="3">
        <f>AH8*AN8</f>
        <v>1568</v>
      </c>
      <c r="AO9" s="3">
        <f>AI8*AO8</f>
        <v>1663.11514935076</v>
      </c>
      <c r="AP9" s="3">
        <f>AH8*AP8</f>
        <v>1960</v>
      </c>
      <c r="AQ9" s="3">
        <f>AI8*AQ8</f>
        <v>2217.4868658010132</v>
      </c>
      <c r="AR9" s="3">
        <f>AH8*AR8</f>
        <v>2352</v>
      </c>
      <c r="AS9" s="3">
        <f>AI8*AS8</f>
        <v>2771.8585822512664</v>
      </c>
      <c r="AW9" s="2"/>
      <c r="AX9" s="1"/>
      <c r="AY9" s="2"/>
      <c r="AZ9" s="2" t="s">
        <v>63</v>
      </c>
      <c r="BA9" s="3">
        <f>AX8*BA8</f>
        <v>1568</v>
      </c>
      <c r="BB9" s="3">
        <f>AY8*BB8</f>
        <v>2217.4868658010132</v>
      </c>
      <c r="BC9" s="3">
        <f>AX8*BC8</f>
        <v>2352</v>
      </c>
      <c r="BD9" s="3">
        <f>AX8*BD8</f>
        <v>3136</v>
      </c>
      <c r="BE9" s="3">
        <f>AY8*BE8</f>
        <v>3326.23029870152</v>
      </c>
      <c r="BF9" s="3">
        <f>AX8*BF8</f>
        <v>3920</v>
      </c>
      <c r="BG9" s="3">
        <f>AY8*BG8</f>
        <v>4434.9737316020264</v>
      </c>
      <c r="BH9" s="3">
        <f>AX8*BH8</f>
        <v>4704</v>
      </c>
      <c r="BI9" s="3">
        <f>AY8*BI8</f>
        <v>5543.7171645025328</v>
      </c>
      <c r="BM9" s="2"/>
      <c r="BN9" s="1"/>
      <c r="BO9" s="2"/>
      <c r="BP9" s="2" t="s">
        <v>63</v>
      </c>
      <c r="BQ9" s="3">
        <f>BN8*BQ8</f>
        <v>196</v>
      </c>
      <c r="BR9" s="3">
        <f>BO8*BR8</f>
        <v>277.18585822512665</v>
      </c>
      <c r="BS9" s="3">
        <f>BN8*BS8</f>
        <v>294</v>
      </c>
      <c r="BT9" s="3">
        <f>BN8*BT8</f>
        <v>392</v>
      </c>
      <c r="BU9" s="3">
        <f>BO8*BU8</f>
        <v>415.77878733769001</v>
      </c>
      <c r="BV9" s="3">
        <f>BN8*BV8</f>
        <v>490</v>
      </c>
      <c r="BW9" s="3">
        <f>BO8*BW8</f>
        <v>554.3717164502533</v>
      </c>
      <c r="BX9" s="3">
        <f>BN8*BX8</f>
        <v>588</v>
      </c>
      <c r="BY9" s="3">
        <f>BO8*BY8</f>
        <v>692.9646455628166</v>
      </c>
      <c r="CC9" s="2"/>
      <c r="CD9" s="1"/>
      <c r="CE9" s="2"/>
      <c r="CF9" s="2" t="s">
        <v>63</v>
      </c>
      <c r="CG9" s="3">
        <f>CD8*CG8</f>
        <v>392</v>
      </c>
      <c r="CH9" s="3">
        <f>CE8*CH8</f>
        <v>554.3717164502533</v>
      </c>
      <c r="CI9" s="3">
        <f>CD8*CI8</f>
        <v>588</v>
      </c>
      <c r="CJ9" s="3">
        <f>CD8*CJ8</f>
        <v>784</v>
      </c>
      <c r="CK9" s="3">
        <f>CE8*CK8</f>
        <v>831.55757467538001</v>
      </c>
      <c r="CL9" s="3">
        <f>CD8*CL8</f>
        <v>980</v>
      </c>
      <c r="CM9" s="3">
        <f>CE8*CM8</f>
        <v>1108.7434329005066</v>
      </c>
      <c r="CN9" s="3">
        <f>CD8*CN8</f>
        <v>1176</v>
      </c>
      <c r="CO9" s="3">
        <f>CE8*CO8</f>
        <v>1385.9292911256332</v>
      </c>
      <c r="CS9" s="2"/>
      <c r="CT9" s="1"/>
      <c r="CU9" s="2"/>
      <c r="CV9" s="2" t="s">
        <v>63</v>
      </c>
      <c r="CW9" s="3">
        <f>CT8*CW8</f>
        <v>784</v>
      </c>
      <c r="CX9" s="3">
        <f>CU8*CX8</f>
        <v>1108.7434329005066</v>
      </c>
      <c r="CY9" s="3">
        <f>CT8*CY8</f>
        <v>1176</v>
      </c>
      <c r="CZ9" s="3">
        <f>CT8*CZ8</f>
        <v>1568</v>
      </c>
      <c r="DA9" s="3">
        <f>CU8*DA8</f>
        <v>1663.11514935076</v>
      </c>
      <c r="DB9" s="3">
        <f>CT8*DB8</f>
        <v>1960</v>
      </c>
      <c r="DC9" s="3">
        <f>CU8*DC8</f>
        <v>2217.4868658010132</v>
      </c>
      <c r="DD9" s="3">
        <f>CT8*DD8</f>
        <v>2352</v>
      </c>
      <c r="DE9" s="3">
        <f>CU8*DE8</f>
        <v>2771.8585822512664</v>
      </c>
      <c r="DI9" s="2"/>
      <c r="DJ9" s="1"/>
      <c r="DK9" s="2"/>
      <c r="DL9" s="2" t="s">
        <v>63</v>
      </c>
      <c r="DM9" s="3">
        <f>DJ8*DM8</f>
        <v>1568</v>
      </c>
      <c r="DN9" s="3">
        <f>DK8*DN8</f>
        <v>2217.4868658010132</v>
      </c>
      <c r="DO9" s="3">
        <f>DJ8*DO8</f>
        <v>2352</v>
      </c>
      <c r="DP9" s="3">
        <f>DJ8*DP8</f>
        <v>3136</v>
      </c>
      <c r="DQ9" s="3">
        <f>DK8*DQ8</f>
        <v>3326.23029870152</v>
      </c>
      <c r="DR9" s="3">
        <f>DJ8*DR8</f>
        <v>3920</v>
      </c>
      <c r="DS9" s="3">
        <f>DK8*DS8</f>
        <v>4434.9737316020264</v>
      </c>
      <c r="DT9" s="3">
        <f>DJ8*DT8</f>
        <v>4704</v>
      </c>
      <c r="DU9" s="3">
        <f>DK8*DU8</f>
        <v>5543.7171645025328</v>
      </c>
    </row>
    <row r="10" spans="1:125">
      <c r="A10" s="4"/>
      <c r="B10" s="4"/>
      <c r="C10" s="3"/>
      <c r="D10" s="2" t="s">
        <v>9</v>
      </c>
      <c r="E10" s="3"/>
      <c r="F10" s="3"/>
      <c r="G10" s="3"/>
      <c r="H10" s="4"/>
      <c r="I10" s="4"/>
      <c r="J10" s="3"/>
      <c r="K10" s="3"/>
      <c r="L10" s="3"/>
      <c r="M10" s="3"/>
      <c r="Q10" s="4"/>
      <c r="R10" s="4"/>
      <c r="S10" s="3"/>
      <c r="T10" s="2" t="s">
        <v>9</v>
      </c>
      <c r="U10" s="3"/>
      <c r="V10" s="3"/>
      <c r="W10" s="3"/>
      <c r="X10" s="4"/>
      <c r="Y10" s="4"/>
      <c r="Z10" s="3"/>
      <c r="AA10" s="3"/>
      <c r="AB10" s="3"/>
      <c r="AC10" s="3"/>
      <c r="AG10" s="4"/>
      <c r="AH10" s="4"/>
      <c r="AI10" s="3"/>
      <c r="AJ10" s="2" t="s">
        <v>9</v>
      </c>
      <c r="AK10" s="3"/>
      <c r="AL10" s="3"/>
      <c r="AM10" s="3"/>
      <c r="AN10" s="4"/>
      <c r="AO10" s="4"/>
      <c r="AP10" s="3"/>
      <c r="AQ10" s="3"/>
      <c r="AR10" s="3"/>
      <c r="AS10" s="3"/>
      <c r="AW10" s="4"/>
      <c r="AX10" s="4"/>
      <c r="AY10" s="3"/>
      <c r="AZ10" s="2" t="s">
        <v>9</v>
      </c>
      <c r="BA10" s="3"/>
      <c r="BB10" s="3"/>
      <c r="BC10" s="3"/>
      <c r="BD10" s="4"/>
      <c r="BE10" s="4"/>
      <c r="BF10" s="3"/>
      <c r="BG10" s="3"/>
      <c r="BH10" s="3"/>
      <c r="BI10" s="3"/>
      <c r="BM10" s="4"/>
      <c r="BN10" s="4"/>
      <c r="BO10" s="3"/>
      <c r="BP10" s="2" t="s">
        <v>9</v>
      </c>
      <c r="BQ10" s="3"/>
      <c r="BR10" s="3"/>
      <c r="BS10" s="3"/>
      <c r="BT10" s="4"/>
      <c r="BU10" s="4"/>
      <c r="BV10" s="3"/>
      <c r="BW10" s="3"/>
      <c r="BX10" s="3"/>
      <c r="BY10" s="3"/>
      <c r="CC10" s="4"/>
      <c r="CD10" s="4"/>
      <c r="CE10" s="3"/>
      <c r="CF10" s="2" t="s">
        <v>9</v>
      </c>
      <c r="CG10" s="3"/>
      <c r="CH10" s="3"/>
      <c r="CI10" s="3"/>
      <c r="CJ10" s="4"/>
      <c r="CK10" s="4"/>
      <c r="CL10" s="3"/>
      <c r="CM10" s="3"/>
      <c r="CN10" s="3"/>
      <c r="CO10" s="3"/>
      <c r="CS10" s="4"/>
      <c r="CT10" s="4"/>
      <c r="CU10" s="3"/>
      <c r="CV10" s="2" t="s">
        <v>9</v>
      </c>
      <c r="CW10" s="3"/>
      <c r="CX10" s="3"/>
      <c r="CY10" s="3"/>
      <c r="CZ10" s="4"/>
      <c r="DA10" s="4"/>
      <c r="DB10" s="3"/>
      <c r="DC10" s="3"/>
      <c r="DD10" s="3"/>
      <c r="DE10" s="3"/>
      <c r="DI10" s="4"/>
      <c r="DJ10" s="4"/>
      <c r="DK10" s="3"/>
      <c r="DL10" s="2" t="s">
        <v>9</v>
      </c>
      <c r="DM10" s="3"/>
      <c r="DN10" s="3"/>
      <c r="DO10" s="3"/>
      <c r="DP10" s="4"/>
      <c r="DQ10" s="4"/>
      <c r="DR10" s="3"/>
      <c r="DS10" s="3"/>
      <c r="DT10" s="3"/>
      <c r="DU10" s="3"/>
    </row>
    <row r="11" spans="1:125">
      <c r="A11" s="4"/>
      <c r="B11" s="4"/>
      <c r="C11" s="3"/>
      <c r="D11" s="15" t="s">
        <v>65</v>
      </c>
      <c r="E11" s="3">
        <f>24.7*(4.37*((F9+E9)/2000)+1)/2</f>
        <v>25.118802087740484</v>
      </c>
      <c r="F11" s="3">
        <f>24.7*(4.37*((G9+F9)/2000)+1)/2</f>
        <v>27.763307587740485</v>
      </c>
      <c r="G11" s="3">
        <f>24.7*(4.37*((H9+G9)/2000)+1)/2</f>
        <v>30.861538500000005</v>
      </c>
      <c r="H11" s="3">
        <f>24.7*(4.37*((I9+H9)/2000)+1)/2</f>
        <v>34.147708631610726</v>
      </c>
      <c r="I11" s="3">
        <f>24.7*(4.37*((J9+I9)/2000)+1)/2</f>
        <v>36.792214131610734</v>
      </c>
      <c r="J11" s="3">
        <f>24.7*(4.37*((K9+J9)/2000)+1)/2</f>
        <v>40.532109675480967</v>
      </c>
      <c r="K11" s="3">
        <f>24.7*(4.37*((L9+K9)/2000)+1)/2</f>
        <v>43.176615175480968</v>
      </c>
      <c r="L11" s="3">
        <f>24.7*(4.37*((M9+L9)/2000)+1)/2</f>
        <v>46.916510719351216</v>
      </c>
      <c r="M11" s="3" t="s">
        <v>10</v>
      </c>
      <c r="Q11" s="4"/>
      <c r="R11" s="4"/>
      <c r="S11" s="3"/>
      <c r="T11" s="15" t="s">
        <v>65</v>
      </c>
      <c r="U11" s="3">
        <f>24.7*(4.37*((V9+U9)/2000)+1)/2</f>
        <v>37.887604175480973</v>
      </c>
      <c r="V11" s="3">
        <f>24.7*(4.37*((W9+V9)/2000)+1)/2</f>
        <v>43.176615175480968</v>
      </c>
      <c r="W11" s="3">
        <f>24.7*(4.37*((X9+W9)/2000)+1)/2</f>
        <v>49.373077000000002</v>
      </c>
      <c r="X11" s="3">
        <f>24.7*(4.37*((Y9+X9)/2000)+1)/2</f>
        <v>55.945417263221451</v>
      </c>
      <c r="Y11" s="3">
        <f>24.7*(4.37*((Z9+Y9)/2000)+1)/2</f>
        <v>61.23442826322146</v>
      </c>
      <c r="Z11" s="3">
        <f>24.7*(4.37*((AA9+Z9)/2000)+1)/2</f>
        <v>68.71421935096194</v>
      </c>
      <c r="AA11" s="3">
        <f>24.7*(4.37*((AB9+AA9)/2000)+1)/2</f>
        <v>74.003230350961942</v>
      </c>
      <c r="AB11" s="3">
        <f>24.7*(4.37*((AC9+AB9)/2000)+1)/2</f>
        <v>81.483021438702437</v>
      </c>
      <c r="AC11" s="3" t="s">
        <v>10</v>
      </c>
      <c r="AG11" s="4"/>
      <c r="AH11" s="4"/>
      <c r="AI11" s="3"/>
      <c r="AJ11" s="15" t="s">
        <v>65</v>
      </c>
      <c r="AK11" s="3">
        <f>24.7*(4.37*((AL9+AK9)/2000)+1)/2</f>
        <v>63.425208350961938</v>
      </c>
      <c r="AL11" s="3">
        <f>24.7*(4.37*((AM9+AL9)/2000)+1)/2</f>
        <v>74.003230350961942</v>
      </c>
      <c r="AM11" s="3">
        <f>24.7*(4.37*((AN9+AM9)/2000)+1)/2</f>
        <v>86.39615400000001</v>
      </c>
      <c r="AN11" s="3">
        <f>24.7*(4.37*((AO9+AN9)/2000)+1)/2</f>
        <v>99.540834526442907</v>
      </c>
      <c r="AO11" s="3">
        <f>24.7*(4.37*((AP9+AO9)/2000)+1)/2</f>
        <v>110.11885652644293</v>
      </c>
      <c r="AP11" s="3">
        <f>24.7*(4.37*((AQ9+AP9)/2000)+1)/2</f>
        <v>125.07843870192389</v>
      </c>
      <c r="AQ11" s="3">
        <f>24.7*(4.37*((AR9+AQ9)/2000)+1)/2</f>
        <v>135.65646070192389</v>
      </c>
      <c r="AR11" s="3">
        <f>24.7*(4.37*((AS9+AR9)/2000)+1)/2</f>
        <v>150.61604287740488</v>
      </c>
      <c r="AS11" s="3" t="s">
        <v>10</v>
      </c>
      <c r="AW11" s="4"/>
      <c r="AX11" s="4"/>
      <c r="AY11" s="3"/>
      <c r="AZ11" s="15" t="s">
        <v>65</v>
      </c>
      <c r="BA11" s="3">
        <f>24.7*(4.37*((BB9+BA9)/2000)+1)/2</f>
        <v>114.50041670192388</v>
      </c>
      <c r="BB11" s="3">
        <f>24.7*(4.37*((BC9+BB9)/2000)+1)/2</f>
        <v>135.65646070192389</v>
      </c>
      <c r="BC11" s="3">
        <f>24.7*(4.37*((BD9+BC9)/2000)+1)/2</f>
        <v>160.44230800000003</v>
      </c>
      <c r="BD11" s="3">
        <f>24.7*(4.37*((BE9+BD9)/2000)+1)/2</f>
        <v>186.73166905288585</v>
      </c>
      <c r="BE11" s="3">
        <f>24.7*(4.37*((BF9+BE9)/2000)+1)/2</f>
        <v>207.88771305288586</v>
      </c>
      <c r="BF11" s="3">
        <f>24.7*(4.37*((BG9+BF9)/2000)+1)/2</f>
        <v>237.80687740384775</v>
      </c>
      <c r="BG11" s="3">
        <f>24.7*(4.37*((BH9+BG9)/2000)+1)/2</f>
        <v>258.96292140384776</v>
      </c>
      <c r="BH11" s="3">
        <f>24.7*(4.37*((BI9+BH9)/2000)+1)/2</f>
        <v>288.88208575480974</v>
      </c>
      <c r="BI11" s="3" t="s">
        <v>10</v>
      </c>
      <c r="BM11" s="4"/>
      <c r="BN11" s="4"/>
      <c r="BO11" s="3"/>
      <c r="BP11" s="15" t="s">
        <v>65</v>
      </c>
      <c r="BQ11" s="3">
        <f>24.7*(4.37*((BR9+BQ9)/2000)+1)/2</f>
        <v>25.118802087740484</v>
      </c>
      <c r="BR11" s="3">
        <f>24.7*(4.37*((BS9+BR9)/2000)+1)/2</f>
        <v>27.763307587740485</v>
      </c>
      <c r="BS11" s="3">
        <f>24.7*(4.37*((BT9+BS9)/2000)+1)/2</f>
        <v>30.861538500000005</v>
      </c>
      <c r="BT11" s="3">
        <f>24.7*(4.37*((BU9+BT9)/2000)+1)/2</f>
        <v>34.147708631610726</v>
      </c>
      <c r="BU11" s="3">
        <f>24.7*(4.37*((BV9+BU9)/2000)+1)/2</f>
        <v>36.792214131610734</v>
      </c>
      <c r="BV11" s="3">
        <f>24.7*(4.37*((BW9+BV9)/2000)+1)/2</f>
        <v>40.532109675480967</v>
      </c>
      <c r="BW11" s="3">
        <f>24.7*(4.37*((BX9+BW9)/2000)+1)/2</f>
        <v>43.176615175480968</v>
      </c>
      <c r="BX11" s="3">
        <f>24.7*(4.37*((BY9+BX9)/2000)+1)/2</f>
        <v>46.916510719351216</v>
      </c>
      <c r="BY11" s="3" t="s">
        <v>10</v>
      </c>
      <c r="CC11" s="4"/>
      <c r="CD11" s="4"/>
      <c r="CE11" s="3"/>
      <c r="CF11" s="15" t="s">
        <v>65</v>
      </c>
      <c r="CG11" s="3">
        <f>24.7*(4.37*((CH9+CG9)/2000)+1)/2</f>
        <v>37.887604175480973</v>
      </c>
      <c r="CH11" s="3">
        <f>24.7*(4.37*((CI9+CH9)/2000)+1)/2</f>
        <v>43.176615175480968</v>
      </c>
      <c r="CI11" s="3">
        <f>24.7*(4.37*((CJ9+CI9)/2000)+1)/2</f>
        <v>49.373077000000002</v>
      </c>
      <c r="CJ11" s="3">
        <f>24.7*(4.37*((CK9+CJ9)/2000)+1)/2</f>
        <v>55.945417263221451</v>
      </c>
      <c r="CK11" s="3">
        <f>24.7*(4.37*((CL9+CK9)/2000)+1)/2</f>
        <v>61.23442826322146</v>
      </c>
      <c r="CL11" s="3">
        <f>24.7*(4.37*((CM9+CL9)/2000)+1)/2</f>
        <v>68.71421935096194</v>
      </c>
      <c r="CM11" s="3">
        <f>24.7*(4.37*((CN9+CM9)/2000)+1)/2</f>
        <v>74.003230350961942</v>
      </c>
      <c r="CN11" s="3">
        <f>24.7*(4.37*((CO9+CN9)/2000)+1)/2</f>
        <v>81.483021438702437</v>
      </c>
      <c r="CO11" s="3" t="s">
        <v>10</v>
      </c>
      <c r="CS11" s="4"/>
      <c r="CT11" s="4"/>
      <c r="CU11" s="3"/>
      <c r="CV11" s="15" t="s">
        <v>65</v>
      </c>
      <c r="CW11" s="3">
        <f>24.7*(4.37*((CX9+CW9)/2000)+1)/2</f>
        <v>63.425208350961938</v>
      </c>
      <c r="CX11" s="3">
        <f>24.7*(4.37*((CY9+CX9)/2000)+1)/2</f>
        <v>74.003230350961942</v>
      </c>
      <c r="CY11" s="3">
        <f>24.7*(4.37*((CZ9+CY9)/2000)+1)/2</f>
        <v>86.39615400000001</v>
      </c>
      <c r="CZ11" s="3">
        <f>24.7*(4.37*((DA9+CZ9)/2000)+1)/2</f>
        <v>99.540834526442907</v>
      </c>
      <c r="DA11" s="3">
        <f>24.7*(4.37*((DB9+DA9)/2000)+1)/2</f>
        <v>110.11885652644293</v>
      </c>
      <c r="DB11" s="3">
        <f>24.7*(4.37*((DC9+DB9)/2000)+1)/2</f>
        <v>125.07843870192389</v>
      </c>
      <c r="DC11" s="3">
        <f>24.7*(4.37*((DD9+DC9)/2000)+1)/2</f>
        <v>135.65646070192389</v>
      </c>
      <c r="DD11" s="3">
        <f>24.7*(4.37*((DE9+DD9)/2000)+1)/2</f>
        <v>150.61604287740488</v>
      </c>
      <c r="DE11" s="3" t="s">
        <v>10</v>
      </c>
      <c r="DI11" s="4"/>
      <c r="DJ11" s="4"/>
      <c r="DK11" s="3"/>
      <c r="DL11" s="15" t="s">
        <v>65</v>
      </c>
      <c r="DM11" s="3">
        <f>24.7*(4.37*((DN9+DM9)/2000)+1)/2</f>
        <v>114.50041670192388</v>
      </c>
      <c r="DN11" s="3">
        <f>24.7*(4.37*((DO9+DN9)/2000)+1)/2</f>
        <v>135.65646070192389</v>
      </c>
      <c r="DO11" s="3">
        <f>24.7*(4.37*((DP9+DO9)/2000)+1)/2</f>
        <v>160.44230800000003</v>
      </c>
      <c r="DP11" s="3">
        <f>24.7*(4.37*((DQ9+DP9)/2000)+1)/2</f>
        <v>186.73166905288585</v>
      </c>
      <c r="DQ11" s="3">
        <f>24.7*(4.37*((DR9+DQ9)/2000)+1)/2</f>
        <v>207.88771305288586</v>
      </c>
      <c r="DR11" s="3">
        <f>24.7*(4.37*((DS9+DR9)/2000)+1)/2</f>
        <v>237.80687740384775</v>
      </c>
      <c r="DS11" s="3">
        <f>24.7*(4.37*((DT9+DS9)/2000)+1)/2</f>
        <v>258.96292140384776</v>
      </c>
      <c r="DT11" s="3">
        <f>24.7*(4.37*((DU9+DT9)/2000)+1)/2</f>
        <v>288.88208575480974</v>
      </c>
      <c r="DU11" s="3" t="s">
        <v>10</v>
      </c>
    </row>
    <row r="12" spans="1:125">
      <c r="A12" s="4"/>
      <c r="B12" s="5"/>
      <c r="C12" s="5"/>
      <c r="D12" s="15" t="s">
        <v>64</v>
      </c>
      <c r="E12" s="3">
        <f t="shared" ref="E12:I12" si="0">ABS(F9-E9)</f>
        <v>81.185858225126651</v>
      </c>
      <c r="F12" s="3">
        <f t="shared" si="0"/>
        <v>16.814141774873349</v>
      </c>
      <c r="G12" s="3">
        <f>ABS(H9-G9)</f>
        <v>98</v>
      </c>
      <c r="H12" s="3">
        <f t="shared" si="0"/>
        <v>23.778787337690005</v>
      </c>
      <c r="I12" s="3">
        <f t="shared" si="0"/>
        <v>74.221212662309995</v>
      </c>
      <c r="J12" s="3">
        <f>ABS(K9-J9)</f>
        <v>64.371716450253302</v>
      </c>
      <c r="K12" s="3">
        <f>ABS(L9-K9)</f>
        <v>33.628283549746698</v>
      </c>
      <c r="L12" s="3">
        <f>ABS(M9-L9)</f>
        <v>104.9646455628166</v>
      </c>
      <c r="M12" s="3"/>
      <c r="Q12" s="5"/>
      <c r="R12" s="5"/>
      <c r="S12" s="5"/>
      <c r="T12" s="15" t="s">
        <v>64</v>
      </c>
      <c r="U12" s="3">
        <f t="shared" ref="U12:V12" si="1">ABS(V9-U9)</f>
        <v>162.3717164502533</v>
      </c>
      <c r="V12" s="3">
        <f t="shared" si="1"/>
        <v>33.628283549746698</v>
      </c>
      <c r="W12" s="3">
        <f>ABS(X9-W9)</f>
        <v>196</v>
      </c>
      <c r="X12" s="3">
        <f t="shared" ref="X12:Y12" si="2">ABS(Y9-X9)</f>
        <v>47.55757467538001</v>
      </c>
      <c r="Y12" s="3">
        <f t="shared" si="2"/>
        <v>148.44242532461999</v>
      </c>
      <c r="Z12" s="3">
        <f>ABS(AA9-Z9)</f>
        <v>128.7434329005066</v>
      </c>
      <c r="AA12" s="3">
        <f>ABS(AB9-AA9)</f>
        <v>67.256567099493395</v>
      </c>
      <c r="AB12" s="3">
        <f>ABS(AC9-AB9)</f>
        <v>209.9292911256332</v>
      </c>
      <c r="AC12" s="3"/>
      <c r="AG12" s="5"/>
      <c r="AH12" s="5"/>
      <c r="AI12" s="5"/>
      <c r="AJ12" s="15" t="s">
        <v>64</v>
      </c>
      <c r="AK12" s="3">
        <f t="shared" ref="AK12:AL12" si="3">ABS(AL9-AK9)</f>
        <v>324.7434329005066</v>
      </c>
      <c r="AL12" s="3">
        <f t="shared" si="3"/>
        <v>67.256567099493395</v>
      </c>
      <c r="AM12" s="3">
        <f>ABS(AN9-AM9)</f>
        <v>392</v>
      </c>
      <c r="AN12" s="3">
        <f t="shared" ref="AN12:AO12" si="4">ABS(AO9-AN9)</f>
        <v>95.115149350760021</v>
      </c>
      <c r="AO12" s="3">
        <f t="shared" si="4"/>
        <v>296.88485064923998</v>
      </c>
      <c r="AP12" s="3">
        <f>ABS(AQ9-AP9)</f>
        <v>257.48686580101321</v>
      </c>
      <c r="AQ12" s="3">
        <f>ABS(AR9-AQ9)</f>
        <v>134.51313419898679</v>
      </c>
      <c r="AR12" s="3">
        <f>ABS(AS9-AR9)</f>
        <v>419.8585822512664</v>
      </c>
      <c r="AS12" s="3"/>
      <c r="AW12" s="4"/>
      <c r="AX12" s="5"/>
      <c r="AY12" s="5"/>
      <c r="AZ12" s="15" t="s">
        <v>64</v>
      </c>
      <c r="BA12" s="3">
        <f t="shared" ref="BA12:BB12" si="5">ABS(BB9-BA9)</f>
        <v>649.48686580101321</v>
      </c>
      <c r="BB12" s="3">
        <f t="shared" si="5"/>
        <v>134.51313419898679</v>
      </c>
      <c r="BC12" s="3">
        <f>ABS(BD9-BC9)</f>
        <v>784</v>
      </c>
      <c r="BD12" s="3">
        <f t="shared" ref="BD12:BE12" si="6">ABS(BE9-BD9)</f>
        <v>190.23029870152004</v>
      </c>
      <c r="BE12" s="3">
        <f t="shared" si="6"/>
        <v>593.76970129847996</v>
      </c>
      <c r="BF12" s="3">
        <f>ABS(BG9-BF9)</f>
        <v>514.97373160202642</v>
      </c>
      <c r="BG12" s="3">
        <f>ABS(BH9-BG9)</f>
        <v>269.02626839797358</v>
      </c>
      <c r="BH12" s="3">
        <f>ABS(BI9-BH9)</f>
        <v>839.7171645025328</v>
      </c>
      <c r="BI12" s="3"/>
      <c r="BM12" s="4"/>
      <c r="BN12" s="5"/>
      <c r="BO12" s="5"/>
      <c r="BP12" s="15" t="s">
        <v>64</v>
      </c>
      <c r="BQ12" s="3">
        <f t="shared" ref="BQ12:BR12" si="7">ABS(BR9-BQ9)</f>
        <v>81.185858225126651</v>
      </c>
      <c r="BR12" s="3">
        <f t="shared" si="7"/>
        <v>16.814141774873349</v>
      </c>
      <c r="BS12" s="3">
        <f>ABS(BT9-BS9)</f>
        <v>98</v>
      </c>
      <c r="BT12" s="3">
        <f t="shared" ref="BT12:BU12" si="8">ABS(BU9-BT9)</f>
        <v>23.778787337690005</v>
      </c>
      <c r="BU12" s="3">
        <f t="shared" si="8"/>
        <v>74.221212662309995</v>
      </c>
      <c r="BV12" s="3">
        <f>ABS(BW9-BV9)</f>
        <v>64.371716450253302</v>
      </c>
      <c r="BW12" s="3">
        <f>ABS(BX9-BW9)</f>
        <v>33.628283549746698</v>
      </c>
      <c r="BX12" s="3">
        <f>ABS(BY9-BX9)</f>
        <v>104.9646455628166</v>
      </c>
      <c r="BY12" s="3"/>
      <c r="CC12" s="4"/>
      <c r="CD12" s="5"/>
      <c r="CE12" s="5"/>
      <c r="CF12" s="15" t="s">
        <v>64</v>
      </c>
      <c r="CG12" s="3">
        <f t="shared" ref="CG12:CH12" si="9">ABS(CH9-CG9)</f>
        <v>162.3717164502533</v>
      </c>
      <c r="CH12" s="3">
        <f t="shared" si="9"/>
        <v>33.628283549746698</v>
      </c>
      <c r="CI12" s="3">
        <f>ABS(CJ9-CI9)</f>
        <v>196</v>
      </c>
      <c r="CJ12" s="3">
        <f t="shared" ref="CJ12:CK12" si="10">ABS(CK9-CJ9)</f>
        <v>47.55757467538001</v>
      </c>
      <c r="CK12" s="3">
        <f t="shared" si="10"/>
        <v>148.44242532461999</v>
      </c>
      <c r="CL12" s="3">
        <f>ABS(CM9-CL9)</f>
        <v>128.7434329005066</v>
      </c>
      <c r="CM12" s="3">
        <f>ABS(CN9-CM9)</f>
        <v>67.256567099493395</v>
      </c>
      <c r="CN12" s="3">
        <f>ABS(CO9-CN9)</f>
        <v>209.9292911256332</v>
      </c>
      <c r="CO12" s="3"/>
      <c r="CS12" s="4"/>
      <c r="CT12" s="5"/>
      <c r="CU12" s="5"/>
      <c r="CV12" s="15" t="s">
        <v>64</v>
      </c>
      <c r="CW12" s="3">
        <f t="shared" ref="CW12:CX12" si="11">ABS(CX9-CW9)</f>
        <v>324.7434329005066</v>
      </c>
      <c r="CX12" s="3">
        <f t="shared" si="11"/>
        <v>67.256567099493395</v>
      </c>
      <c r="CY12" s="3">
        <f>ABS(CZ9-CY9)</f>
        <v>392</v>
      </c>
      <c r="CZ12" s="3">
        <f t="shared" ref="CZ12:DA12" si="12">ABS(DA9-CZ9)</f>
        <v>95.115149350760021</v>
      </c>
      <c r="DA12" s="3">
        <f t="shared" si="12"/>
        <v>296.88485064923998</v>
      </c>
      <c r="DB12" s="3">
        <f>ABS(DC9-DB9)</f>
        <v>257.48686580101321</v>
      </c>
      <c r="DC12" s="3">
        <f>ABS(DD9-DC9)</f>
        <v>134.51313419898679</v>
      </c>
      <c r="DD12" s="3">
        <f>ABS(DE9-DD9)</f>
        <v>419.8585822512664</v>
      </c>
      <c r="DE12" s="3"/>
      <c r="DI12" s="4"/>
      <c r="DJ12" s="5"/>
      <c r="DK12" s="5"/>
      <c r="DL12" s="15" t="s">
        <v>64</v>
      </c>
      <c r="DM12" s="3">
        <f t="shared" ref="DM12:DQ12" si="13">ABS(DN9-DM9)</f>
        <v>649.48686580101321</v>
      </c>
      <c r="DN12" s="3">
        <f t="shared" si="13"/>
        <v>134.51313419898679</v>
      </c>
      <c r="DO12" s="3">
        <f>ABS(DP9-DO9)</f>
        <v>784</v>
      </c>
      <c r="DP12" s="3">
        <f t="shared" ref="DP12:DT12" si="14">ABS(DQ9-DP9)</f>
        <v>190.23029870152004</v>
      </c>
      <c r="DQ12" s="3">
        <f t="shared" si="14"/>
        <v>593.76970129847996</v>
      </c>
      <c r="DR12" s="3">
        <f>ABS(DS9-DR9)</f>
        <v>514.97373160202642</v>
      </c>
      <c r="DS12" s="3">
        <f>ABS(DT9-DS9)</f>
        <v>269.02626839797358</v>
      </c>
      <c r="DT12" s="3">
        <f>ABS(DU9-DT9)</f>
        <v>839.7171645025328</v>
      </c>
      <c r="DU12" s="3"/>
    </row>
    <row r="13" spans="1:125">
      <c r="A13" s="5"/>
      <c r="B13" s="5"/>
      <c r="C13" s="5"/>
      <c r="D13" s="15" t="s">
        <v>11</v>
      </c>
      <c r="E13" s="5">
        <f>E12/E11</f>
        <v>3.2320752375667761</v>
      </c>
      <c r="F13" s="6">
        <f>F12/F11</f>
        <v>0.60562459000014868</v>
      </c>
      <c r="G13" s="5">
        <f>G12/G11</f>
        <v>3.1754735753047432</v>
      </c>
      <c r="H13" s="6">
        <f>H12/H11</f>
        <v>0.69635089118916305</v>
      </c>
      <c r="I13" s="5">
        <f>I12/I11</f>
        <v>2.0173075856976332</v>
      </c>
      <c r="J13" s="5">
        <f>J12/J11</f>
        <v>1.5881659495556333</v>
      </c>
      <c r="K13" s="6">
        <f>K12/K11</f>
        <v>0.77885409527987837</v>
      </c>
      <c r="L13" s="5">
        <f>L12/L11</f>
        <v>2.2372645355214535</v>
      </c>
      <c r="M13" s="5" t="s">
        <v>10</v>
      </c>
      <c r="Q13" s="5"/>
      <c r="R13" s="5"/>
      <c r="S13" s="5"/>
      <c r="T13" s="15" t="s">
        <v>11</v>
      </c>
      <c r="U13" s="5">
        <f>U12/U11</f>
        <v>4.2856158362035579</v>
      </c>
      <c r="V13" s="6">
        <f>V12/V11</f>
        <v>0.77885409527987837</v>
      </c>
      <c r="W13" s="5">
        <f>W12/W11</f>
        <v>3.9697748633329049</v>
      </c>
      <c r="X13" s="6">
        <f>X12/X11</f>
        <v>0.85007096205258603</v>
      </c>
      <c r="Y13" s="5">
        <f>Y12/Y11</f>
        <v>2.4241661028747985</v>
      </c>
      <c r="Z13" s="5">
        <f>Z12/Z11</f>
        <v>1.8736068621101829</v>
      </c>
      <c r="AA13" s="6">
        <f>AA12/AA11</f>
        <v>0.90883285473522779</v>
      </c>
      <c r="AB13" s="5">
        <f>AB12/AB11</f>
        <v>2.5763562447614632</v>
      </c>
      <c r="AC13" s="5" t="s">
        <v>10</v>
      </c>
      <c r="AG13" s="5"/>
      <c r="AH13" s="5"/>
      <c r="AI13" s="5"/>
      <c r="AJ13" s="15" t="s">
        <v>11</v>
      </c>
      <c r="AK13" s="5">
        <f>AK12/AK11</f>
        <v>5.1201003724504339</v>
      </c>
      <c r="AL13" s="6">
        <f>AL12/AL11</f>
        <v>0.90883285473522779</v>
      </c>
      <c r="AM13" s="5">
        <f>AM12/AM11</f>
        <v>4.537239007190065</v>
      </c>
      <c r="AN13" s="6">
        <f>AN12/AN11</f>
        <v>0.95553899867589309</v>
      </c>
      <c r="AO13" s="5">
        <f>AO12/AO11</f>
        <v>2.6960400790027164</v>
      </c>
      <c r="AP13" s="5">
        <f>AP12/AP11</f>
        <v>2.0586031331477814</v>
      </c>
      <c r="AQ13" s="6">
        <f>AQ12/AQ11</f>
        <v>0.99157189788808275</v>
      </c>
      <c r="AR13" s="5">
        <f>AR12/AR11</f>
        <v>2.7876086386960361</v>
      </c>
      <c r="AS13" s="5" t="s">
        <v>10</v>
      </c>
      <c r="AW13" s="5"/>
      <c r="AX13" s="5"/>
      <c r="AY13" s="5"/>
      <c r="AZ13" s="15" t="s">
        <v>11</v>
      </c>
      <c r="BA13" s="5">
        <f>BA12/BA11</f>
        <v>5.6723537303083047</v>
      </c>
      <c r="BB13" s="6">
        <f>BB12/BB11</f>
        <v>0.99157189788808275</v>
      </c>
      <c r="BC13" s="5">
        <f>BC12/BC11</f>
        <v>4.8864916602919966</v>
      </c>
      <c r="BD13" s="6">
        <f>BD12/BD11</f>
        <v>1.0187361344028008</v>
      </c>
      <c r="BE13" s="5">
        <f>BE12/BE11</f>
        <v>2.8562039217172357</v>
      </c>
      <c r="BF13" s="5">
        <f>BF12/BF11</f>
        <v>2.1655123570185446</v>
      </c>
      <c r="BG13" s="6">
        <f>BG12/BG11</f>
        <v>1.0388601848464329</v>
      </c>
      <c r="BH13" s="5">
        <f>BH12/BH11</f>
        <v>2.9067817144440289</v>
      </c>
      <c r="BI13" s="5" t="s">
        <v>10</v>
      </c>
      <c r="BM13" s="5"/>
      <c r="BN13" s="5"/>
      <c r="BO13" s="5"/>
      <c r="BP13" s="15" t="s">
        <v>11</v>
      </c>
      <c r="BQ13" s="5">
        <f>BQ12/BQ11</f>
        <v>3.2320752375667761</v>
      </c>
      <c r="BR13" s="6">
        <f>BR12/BR11</f>
        <v>0.60562459000014868</v>
      </c>
      <c r="BS13" s="5">
        <f>BS12/BS11</f>
        <v>3.1754735753047432</v>
      </c>
      <c r="BT13" s="6">
        <f>BT12/BT11</f>
        <v>0.69635089118916305</v>
      </c>
      <c r="BU13" s="5">
        <f>BU12/BU11</f>
        <v>2.0173075856976332</v>
      </c>
      <c r="BV13" s="5">
        <f>BV12/BV11</f>
        <v>1.5881659495556333</v>
      </c>
      <c r="BW13" s="6">
        <f>BW12/BW11</f>
        <v>0.77885409527987837</v>
      </c>
      <c r="BX13" s="5">
        <f>BX12/BX11</f>
        <v>2.2372645355214535</v>
      </c>
      <c r="BY13" s="5" t="s">
        <v>10</v>
      </c>
      <c r="CC13" s="5"/>
      <c r="CD13" s="5"/>
      <c r="CE13" s="5"/>
      <c r="CF13" s="15" t="s">
        <v>11</v>
      </c>
      <c r="CG13" s="5">
        <f>CG12/CG11</f>
        <v>4.2856158362035579</v>
      </c>
      <c r="CH13" s="6">
        <f>CH12/CH11</f>
        <v>0.77885409527987837</v>
      </c>
      <c r="CI13" s="5">
        <f>CI12/CI11</f>
        <v>3.9697748633329049</v>
      </c>
      <c r="CJ13" s="6">
        <f>CJ12/CJ11</f>
        <v>0.85007096205258603</v>
      </c>
      <c r="CK13" s="5">
        <f>CK12/CK11</f>
        <v>2.4241661028747985</v>
      </c>
      <c r="CL13" s="5">
        <f>CL12/CL11</f>
        <v>1.8736068621101829</v>
      </c>
      <c r="CM13" s="6">
        <f>CM12/CM11</f>
        <v>0.90883285473522779</v>
      </c>
      <c r="CN13" s="5">
        <f>CN12/CN11</f>
        <v>2.5763562447614632</v>
      </c>
      <c r="CO13" s="5" t="s">
        <v>10</v>
      </c>
      <c r="CS13" s="5"/>
      <c r="CT13" s="5"/>
      <c r="CU13" s="5"/>
      <c r="CV13" s="15" t="s">
        <v>11</v>
      </c>
      <c r="CW13" s="5">
        <f>CW12/CW11</f>
        <v>5.1201003724504339</v>
      </c>
      <c r="CX13" s="6">
        <f>CX12/CX11</f>
        <v>0.90883285473522779</v>
      </c>
      <c r="CY13" s="5">
        <f>CY12/CY11</f>
        <v>4.537239007190065</v>
      </c>
      <c r="CZ13" s="6">
        <f>CZ12/CZ11</f>
        <v>0.95553899867589309</v>
      </c>
      <c r="DA13" s="5">
        <f>DA12/DA11</f>
        <v>2.6960400790027164</v>
      </c>
      <c r="DB13" s="5">
        <f>DB12/DB11</f>
        <v>2.0586031331477814</v>
      </c>
      <c r="DC13" s="6">
        <f>DC12/DC11</f>
        <v>0.99157189788808275</v>
      </c>
      <c r="DD13" s="5">
        <f>DD12/DD11</f>
        <v>2.7876086386960361</v>
      </c>
      <c r="DE13" s="5" t="s">
        <v>10</v>
      </c>
      <c r="DI13" s="5"/>
      <c r="DJ13" s="5"/>
      <c r="DK13" s="5"/>
      <c r="DL13" s="15" t="s">
        <v>11</v>
      </c>
      <c r="DM13" s="5">
        <f>DM12/DM11</f>
        <v>5.6723537303083047</v>
      </c>
      <c r="DN13" s="6">
        <f>DN12/DN11</f>
        <v>0.99157189788808275</v>
      </c>
      <c r="DO13" s="5">
        <f>DO12/DO11</f>
        <v>4.8864916602919966</v>
      </c>
      <c r="DP13" s="6">
        <f>DP12/DP11</f>
        <v>1.0187361344028008</v>
      </c>
      <c r="DQ13" s="5">
        <f>DQ12/DQ11</f>
        <v>2.8562039217172357</v>
      </c>
      <c r="DR13" s="5">
        <f>DR12/DR11</f>
        <v>2.1655123570185446</v>
      </c>
      <c r="DS13" s="6">
        <f>DS12/DS11</f>
        <v>1.0388601848464329</v>
      </c>
      <c r="DT13" s="5">
        <f>DT12/DT11</f>
        <v>2.9067817144440289</v>
      </c>
      <c r="DU13" s="5" t="s">
        <v>10</v>
      </c>
    </row>
    <row r="14" spans="1:125">
      <c r="A14" s="5"/>
      <c r="D14" s="15" t="s">
        <v>12</v>
      </c>
      <c r="F14" s="7">
        <f>ABS((2.71828182845904^(-3.5*0.24/(0.0207*F9+18.96)*(G9-F9)))-(2.71828182845904^(-5.75*0.24/(0.0207*F9+18.96)*(G9-F9))))</f>
        <v>0.17364590736938024</v>
      </c>
      <c r="H14" s="7">
        <f>ABS((2.71828182845904^(-3.5*0.24/(0.0207*H9+18.96)*(I9-H9)))-(2.71828182845904^(-5.75*0.24/(0.0207*H9+18.96)*(I9-H9))))</f>
        <v>0.18059248075903589</v>
      </c>
      <c r="I14" s="3"/>
      <c r="J14" s="8"/>
      <c r="K14" s="7">
        <f>ABS((2.71828182845904^(-3.5*0.24/(0.0207*K9+18.96)*(L9-K9)))-(2.71828182845904^(-5.75*0.24/(0.0207*K9+18.96)*(L9-K9))))</f>
        <v>0.17762478348714072</v>
      </c>
      <c r="M14" s="5"/>
      <c r="Q14" s="5"/>
      <c r="T14" s="15" t="s">
        <v>12</v>
      </c>
      <c r="V14" s="7">
        <f>ABS((2.71828182845904^(-3.5*0.24/(0.0207*V9+18.96)*(W9-V9)))-(2.71828182845904^(-5.75*0.24/(0.0207*V9+18.96)*(W9-V9))))</f>
        <v>0.17762478348714072</v>
      </c>
      <c r="X14" s="7">
        <f>ABS((2.71828182845904^(-3.5*0.24/(0.0207*X9+18.96)*(Y9-X9)))-(2.71828182845904^(-5.75*0.24/(0.0207*X9+18.96)*(Y9-X9))))</f>
        <v>0.16645333625483152</v>
      </c>
      <c r="Y14" s="3"/>
      <c r="Z14" s="8"/>
      <c r="AA14" s="7">
        <f>ABS((2.71828182845904^(-3.5*0.24/(0.0207*AA9+18.96)*(AB9-AA9)))-(2.71828182845904^(-5.75*0.24/(0.0207*AA9+18.96)*(AB9-AA9))))</f>
        <v>0.15055990836133598</v>
      </c>
      <c r="AC14" s="5"/>
      <c r="AG14" s="5"/>
      <c r="AJ14" s="15" t="s">
        <v>12</v>
      </c>
      <c r="AL14" s="7">
        <f>ABS((2.71828182845904^(-3.5*0.24/(0.0207*AL9+18.96)*(AM9-AL9)))-(2.71828182845904^(-5.75*0.24/(0.0207*AL9+18.96)*(AM9-AL9))))</f>
        <v>0.15055990836133598</v>
      </c>
      <c r="AN14" s="7">
        <f>ABS((2.71828182845904^(-3.5*0.24/(0.0207*AN9+18.96)*(AO9-AN9)))-(2.71828182845904^(-5.75*0.24/(0.0207*AN9+18.96)*(AO9-AN9))))</f>
        <v>0.13356301564799755</v>
      </c>
      <c r="AO14" s="3"/>
      <c r="AP14" s="8"/>
      <c r="AQ14" s="7">
        <f>ABS((2.71828182845904^(-3.5*0.24/(0.0207*AQ9+18.96)*(AR9-AQ9)))-(2.71828182845904^(-5.75*0.24/(0.0207*AQ9+18.96)*(AR9-AQ9))))</f>
        <v>0.11800537025999661</v>
      </c>
      <c r="AS14" s="5"/>
      <c r="AW14" s="5"/>
      <c r="AZ14" s="15" t="s">
        <v>12</v>
      </c>
      <c r="BB14" s="7">
        <f>ABS((2.71828182845904^(-3.5*0.24/(0.0207*BB9+18.96)*(BC9-BB9)))-(2.71828182845904^(-5.75*0.24/(0.0207*BB9+18.96)*(BC9-BB9))))</f>
        <v>0.11800537025999661</v>
      </c>
      <c r="BD14" s="7">
        <f>ABS((2.71828182845904^(-3.5*0.24/(0.0207*BD9+18.96)*(BE9-BD9)))-(2.71828182845904^(-5.75*0.24/(0.0207*BD9+18.96)*(BE9-BD9))))</f>
        <v>0.10507895543812049</v>
      </c>
      <c r="BE14" s="3"/>
      <c r="BF14" s="8"/>
      <c r="BG14" s="7">
        <f>ABS((2.71828182845904^(-3.5*0.24/(0.0207*BG9+18.96)*(BH9-BG9)))-(2.71828182845904^(-5.75*0.24/(0.0207*BG9+18.96)*(BH9-BG9))))</f>
        <v>9.497900437702031E-2</v>
      </c>
      <c r="BI14" s="5"/>
      <c r="BM14" s="5"/>
      <c r="BP14" s="15" t="s">
        <v>12</v>
      </c>
      <c r="BR14" s="7">
        <f>ABS((2.71828182845904^(-3.5*0.24/(0.0207*BR9+18.96)*(BS9-BR9)))-(2.71828182845904^(-5.75*0.24/(0.0207*BR9+18.96)*(BS9-BR9))))</f>
        <v>0.17364590736938024</v>
      </c>
      <c r="BT14" s="7">
        <f>ABS((2.71828182845904^(-3.5*0.24/(0.0207*BT9+18.96)*(BU9-BT9)))-(2.71828182845904^(-5.75*0.24/(0.0207*BT9+18.96)*(BU9-BT9))))</f>
        <v>0.18059248075903589</v>
      </c>
      <c r="BU14" s="3"/>
      <c r="BV14" s="8"/>
      <c r="BW14" s="7">
        <f>ABS((2.71828182845904^(-3.5*0.24/(0.0207*BW9+18.96)*(BX9-BW9)))-(2.71828182845904^(-5.75*0.24/(0.0207*BW9+18.96)*(BX9-BW9))))</f>
        <v>0.17762478348714072</v>
      </c>
      <c r="BY14" s="5"/>
      <c r="CC14" s="5"/>
      <c r="CF14" s="15" t="s">
        <v>12</v>
      </c>
      <c r="CH14" s="7">
        <f>ABS((2.71828182845904^(-3.5*0.24/(0.0207*CH9+18.96)*(CI9-CH9)))-(2.71828182845904^(-5.75*0.24/(0.0207*CH9+18.96)*(CI9-CH9))))</f>
        <v>0.17762478348714072</v>
      </c>
      <c r="CJ14" s="7">
        <f>ABS((2.71828182845904^(-3.5*0.24/(0.0207*CJ9+18.96)*(CK9-CJ9)))-(2.71828182845904^(-5.75*0.24/(0.0207*CJ9+18.96)*(CK9-CJ9))))</f>
        <v>0.16645333625483152</v>
      </c>
      <c r="CK14" s="3"/>
      <c r="CL14" s="8"/>
      <c r="CM14" s="7">
        <f>ABS((2.71828182845904^(-3.5*0.24/(0.0207*CM9+18.96)*(CN9-CM9)))-(2.71828182845904^(-5.75*0.24/(0.0207*CM9+18.96)*(CN9-CM9))))</f>
        <v>0.15055990836133598</v>
      </c>
      <c r="CO14" s="5"/>
      <c r="CS14" s="5"/>
      <c r="CV14" s="15" t="s">
        <v>12</v>
      </c>
      <c r="CX14" s="7">
        <f>ABS((2.71828182845904^(-3.5*0.24/(0.0207*CX9+18.96)*(CY9-CX9)))-(2.71828182845904^(-5.75*0.24/(0.0207*CX9+18.96)*(CY9-CX9))))</f>
        <v>0.15055990836133598</v>
      </c>
      <c r="CZ14" s="7">
        <f>ABS((2.71828182845904^(-3.5*0.24/(0.0207*CZ9+18.96)*(DA9-CZ9)))-(2.71828182845904^(-5.75*0.24/(0.0207*CZ9+18.96)*(DA9-CZ9))))</f>
        <v>0.13356301564799755</v>
      </c>
      <c r="DA14" s="3"/>
      <c r="DB14" s="8"/>
      <c r="DC14" s="7">
        <f>ABS((2.71828182845904^(-3.5*0.24/(0.0207*DC9+18.96)*(DD9-DC9)))-(2.71828182845904^(-5.75*0.24/(0.0207*DC9+18.96)*(DD9-DC9))))</f>
        <v>0.11800537025999661</v>
      </c>
      <c r="DE14" s="5"/>
      <c r="DI14" s="5"/>
      <c r="DL14" s="15" t="s">
        <v>12</v>
      </c>
      <c r="DN14" s="7">
        <f>ABS((2.71828182845904^(-3.5*0.24/(0.0207*DN9+18.96)*(DO9-DN9)))-(2.71828182845904^(-5.75*0.24/(0.0207*DN9+18.96)*(DO9-DN9))))</f>
        <v>0.11800537025999661</v>
      </c>
      <c r="DP14" s="7">
        <f>ABS((2.71828182845904^(-3.5*0.24/(0.0207*DP9+18.96)*(DQ9-DP9)))-(2.71828182845904^(-5.75*0.24/(0.0207*DP9+18.96)*(DQ9-DP9))))</f>
        <v>0.10507895543812049</v>
      </c>
      <c r="DQ14" s="3"/>
      <c r="DR14" s="8"/>
      <c r="DS14" s="7">
        <f>ABS((2.71828182845904^(-3.5*0.24/(0.0207*DS9+18.96)*(DT9-DS9)))-(2.71828182845904^(-5.75*0.24/(0.0207*DS9+18.96)*(DT9-DS9))))</f>
        <v>9.497900437702031E-2</v>
      </c>
      <c r="DU14" s="5"/>
    </row>
    <row r="15" spans="1:125">
      <c r="A15" s="5"/>
      <c r="AW15" s="5"/>
      <c r="BM15" s="5"/>
      <c r="CC15" s="5"/>
      <c r="CS15" s="5"/>
      <c r="DI15" s="5"/>
    </row>
    <row r="16" spans="1:125">
      <c r="B16" s="1" t="s">
        <v>10</v>
      </c>
      <c r="C16" s="2" t="s">
        <v>10</v>
      </c>
      <c r="S16" s="2" t="s">
        <v>10</v>
      </c>
      <c r="AH16" s="1" t="s">
        <v>10</v>
      </c>
      <c r="AI16" s="2" t="s">
        <v>10</v>
      </c>
      <c r="AX16" s="1" t="s">
        <v>10</v>
      </c>
      <c r="AY16" s="2" t="s">
        <v>10</v>
      </c>
      <c r="BN16" s="1" t="s">
        <v>10</v>
      </c>
      <c r="BO16" s="2" t="s">
        <v>10</v>
      </c>
      <c r="CD16" s="1" t="s">
        <v>10</v>
      </c>
      <c r="CE16" s="2" t="s">
        <v>10</v>
      </c>
      <c r="CT16" s="1"/>
      <c r="CU16" s="11"/>
      <c r="DJ16" s="1" t="s">
        <v>10</v>
      </c>
      <c r="DK16" s="2" t="s">
        <v>10</v>
      </c>
    </row>
    <row r="17" spans="1:125" customFormat="1">
      <c r="A17" s="9"/>
      <c r="B17" s="4"/>
      <c r="C17" s="3"/>
      <c r="D17" s="3"/>
      <c r="E17" s="1" t="s">
        <v>0</v>
      </c>
      <c r="F17" s="1" t="s">
        <v>1</v>
      </c>
      <c r="G17" s="1" t="s">
        <v>2</v>
      </c>
      <c r="H17" s="1" t="s">
        <v>3</v>
      </c>
      <c r="I17" s="1" t="s">
        <v>4</v>
      </c>
      <c r="J17" s="1" t="s">
        <v>5</v>
      </c>
      <c r="K17" s="1" t="s">
        <v>6</v>
      </c>
      <c r="L17" s="1" t="s">
        <v>7</v>
      </c>
      <c r="M17" s="1" t="s">
        <v>8</v>
      </c>
      <c r="Q17" s="9"/>
      <c r="R17" s="1" t="s">
        <v>10</v>
      </c>
      <c r="S17" s="3"/>
      <c r="T17" s="3"/>
      <c r="U17" s="11" t="s">
        <v>13</v>
      </c>
      <c r="V17" s="11" t="s">
        <v>15</v>
      </c>
      <c r="W17" s="11" t="s">
        <v>14</v>
      </c>
      <c r="X17" s="11" t="s">
        <v>16</v>
      </c>
      <c r="Y17" s="11" t="s">
        <v>17</v>
      </c>
      <c r="Z17" s="11" t="s">
        <v>18</v>
      </c>
      <c r="AA17" s="11" t="s">
        <v>19</v>
      </c>
      <c r="AB17" s="11" t="s">
        <v>20</v>
      </c>
      <c r="AC17" s="11" t="s">
        <v>21</v>
      </c>
      <c r="AG17" s="9"/>
      <c r="AH17" s="4"/>
      <c r="AI17" s="3"/>
      <c r="AJ17" s="3"/>
      <c r="AK17" s="11" t="s">
        <v>23</v>
      </c>
      <c r="AL17" s="11" t="s">
        <v>27</v>
      </c>
      <c r="AM17" s="11" t="s">
        <v>22</v>
      </c>
      <c r="AN17" s="11" t="s">
        <v>24</v>
      </c>
      <c r="AO17" s="11" t="s">
        <v>28</v>
      </c>
      <c r="AP17" s="11" t="s">
        <v>25</v>
      </c>
      <c r="AQ17" s="11" t="s">
        <v>29</v>
      </c>
      <c r="AR17" s="11" t="s">
        <v>26</v>
      </c>
      <c r="AS17" s="11" t="s">
        <v>30</v>
      </c>
      <c r="AW17" s="9"/>
      <c r="AX17" s="4"/>
      <c r="AY17" s="3"/>
      <c r="AZ17" s="3"/>
      <c r="BA17" s="11" t="s">
        <v>31</v>
      </c>
      <c r="BB17" s="11" t="s">
        <v>32</v>
      </c>
      <c r="BC17" s="11" t="s">
        <v>33</v>
      </c>
      <c r="BD17" s="11" t="s">
        <v>34</v>
      </c>
      <c r="BE17" s="11" t="s">
        <v>35</v>
      </c>
      <c r="BF17" s="11" t="s">
        <v>36</v>
      </c>
      <c r="BG17" s="11" t="s">
        <v>37</v>
      </c>
      <c r="BH17" s="11" t="s">
        <v>38</v>
      </c>
      <c r="BI17" s="11" t="s">
        <v>39</v>
      </c>
      <c r="BM17" s="9"/>
      <c r="BN17" s="4"/>
      <c r="BO17" s="3"/>
      <c r="BP17" s="3"/>
      <c r="BQ17" s="1" t="s">
        <v>0</v>
      </c>
      <c r="BR17" s="11" t="s">
        <v>42</v>
      </c>
      <c r="BS17" s="1" t="s">
        <v>2</v>
      </c>
      <c r="BT17" s="1" t="s">
        <v>3</v>
      </c>
      <c r="BU17" s="11" t="s">
        <v>43</v>
      </c>
      <c r="BV17" s="1" t="s">
        <v>5</v>
      </c>
      <c r="BW17" s="11" t="s">
        <v>44</v>
      </c>
      <c r="BX17" s="1" t="s">
        <v>7</v>
      </c>
      <c r="BY17" s="11" t="s">
        <v>45</v>
      </c>
      <c r="CC17" s="9"/>
      <c r="CD17" s="4"/>
      <c r="CE17" s="3"/>
      <c r="CF17" s="3"/>
      <c r="CG17" s="11" t="s">
        <v>13</v>
      </c>
      <c r="CH17" s="11" t="s">
        <v>46</v>
      </c>
      <c r="CI17" s="11" t="s">
        <v>14</v>
      </c>
      <c r="CJ17" s="11" t="s">
        <v>16</v>
      </c>
      <c r="CK17" s="11" t="s">
        <v>47</v>
      </c>
      <c r="CL17" s="11" t="s">
        <v>18</v>
      </c>
      <c r="CM17" s="11" t="s">
        <v>48</v>
      </c>
      <c r="CN17" s="11" t="s">
        <v>20</v>
      </c>
      <c r="CO17" s="11" t="s">
        <v>49</v>
      </c>
      <c r="CS17" s="9"/>
      <c r="CT17" s="4"/>
      <c r="CU17" s="3"/>
      <c r="CV17" s="3"/>
      <c r="CW17" s="11" t="s">
        <v>23</v>
      </c>
      <c r="CX17" s="11" t="s">
        <v>50</v>
      </c>
      <c r="CY17" s="11" t="s">
        <v>22</v>
      </c>
      <c r="CZ17" s="11" t="s">
        <v>24</v>
      </c>
      <c r="DA17" s="11" t="s">
        <v>51</v>
      </c>
      <c r="DB17" s="11" t="s">
        <v>25</v>
      </c>
      <c r="DC17" s="11" t="s">
        <v>52</v>
      </c>
      <c r="DD17" s="11" t="s">
        <v>26</v>
      </c>
      <c r="DE17" s="11" t="s">
        <v>53</v>
      </c>
      <c r="DI17" s="9"/>
      <c r="DJ17" s="4"/>
      <c r="DK17" s="3"/>
      <c r="DL17" s="3"/>
      <c r="DM17" s="11" t="s">
        <v>31</v>
      </c>
      <c r="DN17" s="11" t="s">
        <v>54</v>
      </c>
      <c r="DO17" s="11" t="s">
        <v>33</v>
      </c>
      <c r="DP17" s="11" t="s">
        <v>34</v>
      </c>
      <c r="DQ17" s="11" t="s">
        <v>57</v>
      </c>
      <c r="DR17" s="11" t="s">
        <v>36</v>
      </c>
      <c r="DS17" s="11" t="s">
        <v>55</v>
      </c>
      <c r="DT17" s="11" t="s">
        <v>38</v>
      </c>
      <c r="DU17" s="11" t="s">
        <v>56</v>
      </c>
    </row>
    <row r="18" spans="1:125" customFormat="1">
      <c r="A18" s="1">
        <f>A8-10</f>
        <v>590</v>
      </c>
      <c r="B18" s="1">
        <v>98</v>
      </c>
      <c r="C18" s="2">
        <f>B18*(2^(A18/1200))</f>
        <v>137.79469257899024</v>
      </c>
      <c r="D18" s="2" t="s">
        <v>66</v>
      </c>
      <c r="E18" s="4">
        <v>2</v>
      </c>
      <c r="F18" s="4">
        <v>2</v>
      </c>
      <c r="G18" s="4">
        <v>3</v>
      </c>
      <c r="H18" s="4">
        <v>4</v>
      </c>
      <c r="I18" s="4">
        <v>3</v>
      </c>
      <c r="J18" s="4">
        <v>5</v>
      </c>
      <c r="K18" s="4">
        <v>4</v>
      </c>
      <c r="L18" s="4">
        <v>6</v>
      </c>
      <c r="M18" s="4">
        <v>5</v>
      </c>
      <c r="Q18" s="1">
        <f>Q8-10</f>
        <v>590</v>
      </c>
      <c r="R18" s="1">
        <f>98*2</f>
        <v>196</v>
      </c>
      <c r="S18" s="2">
        <f>R18*(2^(Q18/1200))</f>
        <v>275.58938515798047</v>
      </c>
      <c r="T18" s="2" t="s">
        <v>66</v>
      </c>
      <c r="U18" s="4">
        <v>2</v>
      </c>
      <c r="V18" s="4">
        <v>2</v>
      </c>
      <c r="W18" s="4">
        <v>3</v>
      </c>
      <c r="X18" s="4">
        <v>4</v>
      </c>
      <c r="Y18" s="4">
        <v>3</v>
      </c>
      <c r="Z18" s="4">
        <v>5</v>
      </c>
      <c r="AA18" s="4">
        <v>4</v>
      </c>
      <c r="AB18" s="4">
        <v>6</v>
      </c>
      <c r="AC18" s="4">
        <v>5</v>
      </c>
      <c r="AG18" s="1">
        <f>AG8-10</f>
        <v>590</v>
      </c>
      <c r="AH18" s="1">
        <f>98*4</f>
        <v>392</v>
      </c>
      <c r="AI18" s="2">
        <f>AH18*(2^(AG18/1200))</f>
        <v>551.17877031596095</v>
      </c>
      <c r="AJ18" s="2" t="s">
        <v>66</v>
      </c>
      <c r="AK18" s="4">
        <v>2</v>
      </c>
      <c r="AL18" s="4">
        <v>2</v>
      </c>
      <c r="AM18" s="4">
        <v>3</v>
      </c>
      <c r="AN18" s="4">
        <v>4</v>
      </c>
      <c r="AO18" s="4">
        <v>3</v>
      </c>
      <c r="AP18" s="4">
        <v>5</v>
      </c>
      <c r="AQ18" s="4">
        <v>4</v>
      </c>
      <c r="AR18" s="4">
        <v>6</v>
      </c>
      <c r="AS18" s="4">
        <v>5</v>
      </c>
      <c r="AW18" s="1">
        <f>AW8-10</f>
        <v>590</v>
      </c>
      <c r="AX18" s="1">
        <f>98*8</f>
        <v>784</v>
      </c>
      <c r="AY18" s="2">
        <f>AX18*(2^(AW18/1200))</f>
        <v>1102.3575406319219</v>
      </c>
      <c r="AZ18" s="2" t="s">
        <v>66</v>
      </c>
      <c r="BA18" s="4">
        <v>2</v>
      </c>
      <c r="BB18" s="4">
        <v>2</v>
      </c>
      <c r="BC18" s="4">
        <v>3</v>
      </c>
      <c r="BD18" s="4">
        <v>4</v>
      </c>
      <c r="BE18" s="4">
        <v>3</v>
      </c>
      <c r="BF18" s="4">
        <v>5</v>
      </c>
      <c r="BG18" s="4">
        <v>4</v>
      </c>
      <c r="BH18" s="4">
        <v>6</v>
      </c>
      <c r="BI18" s="4">
        <v>5</v>
      </c>
      <c r="BM18" s="1">
        <f>BM8+10</f>
        <v>610</v>
      </c>
      <c r="BN18" s="1">
        <v>98</v>
      </c>
      <c r="BO18" s="2">
        <f>BN18*(2^(BM18/1200))</f>
        <v>139.39578978333358</v>
      </c>
      <c r="BP18" s="2" t="s">
        <v>66</v>
      </c>
      <c r="BQ18" s="4">
        <v>2</v>
      </c>
      <c r="BR18" s="4">
        <v>2</v>
      </c>
      <c r="BS18" s="4">
        <v>3</v>
      </c>
      <c r="BT18" s="4">
        <v>4</v>
      </c>
      <c r="BU18" s="4">
        <v>3</v>
      </c>
      <c r="BV18" s="4">
        <v>5</v>
      </c>
      <c r="BW18" s="4">
        <v>4</v>
      </c>
      <c r="BX18" s="4">
        <v>6</v>
      </c>
      <c r="BY18" s="4">
        <v>5</v>
      </c>
      <c r="CC18" s="1">
        <f>CC8+10</f>
        <v>610</v>
      </c>
      <c r="CD18" s="1">
        <f>98*2</f>
        <v>196</v>
      </c>
      <c r="CE18" s="2">
        <f>CD18*(2^(CC18/1200))</f>
        <v>278.79157956666717</v>
      </c>
      <c r="CF18" s="2" t="s">
        <v>66</v>
      </c>
      <c r="CG18" s="4">
        <v>2</v>
      </c>
      <c r="CH18" s="4">
        <v>2</v>
      </c>
      <c r="CI18" s="4">
        <v>3</v>
      </c>
      <c r="CJ18" s="4">
        <v>4</v>
      </c>
      <c r="CK18" s="4">
        <v>3</v>
      </c>
      <c r="CL18" s="4">
        <v>5</v>
      </c>
      <c r="CM18" s="4">
        <v>4</v>
      </c>
      <c r="CN18" s="4">
        <v>6</v>
      </c>
      <c r="CO18" s="4">
        <v>5</v>
      </c>
      <c r="CS18" s="1">
        <f>CS8+10</f>
        <v>610</v>
      </c>
      <c r="CT18" s="1">
        <f>98*4</f>
        <v>392</v>
      </c>
      <c r="CU18" s="2">
        <f>CT18*(2^(CS18/1200))</f>
        <v>557.58315913333433</v>
      </c>
      <c r="CV18" s="2" t="s">
        <v>66</v>
      </c>
      <c r="CW18" s="4">
        <v>2</v>
      </c>
      <c r="CX18" s="4">
        <v>2</v>
      </c>
      <c r="CY18" s="4">
        <v>3</v>
      </c>
      <c r="CZ18" s="4">
        <v>4</v>
      </c>
      <c r="DA18" s="4">
        <v>3</v>
      </c>
      <c r="DB18" s="4">
        <v>5</v>
      </c>
      <c r="DC18" s="4">
        <v>4</v>
      </c>
      <c r="DD18" s="4">
        <v>6</v>
      </c>
      <c r="DE18" s="4">
        <v>5</v>
      </c>
      <c r="DI18" s="1">
        <f>DI8+10</f>
        <v>610</v>
      </c>
      <c r="DJ18" s="1">
        <f>98*8</f>
        <v>784</v>
      </c>
      <c r="DK18" s="2">
        <f>DJ18*(2^(DI18/1200))</f>
        <v>1115.1663182666687</v>
      </c>
      <c r="DL18" s="2" t="s">
        <v>66</v>
      </c>
      <c r="DM18" s="4">
        <v>2</v>
      </c>
      <c r="DN18" s="4">
        <v>2</v>
      </c>
      <c r="DO18" s="4">
        <v>3</v>
      </c>
      <c r="DP18" s="4">
        <v>4</v>
      </c>
      <c r="DQ18" s="4">
        <v>3</v>
      </c>
      <c r="DR18" s="4">
        <v>5</v>
      </c>
      <c r="DS18" s="4">
        <v>4</v>
      </c>
      <c r="DT18" s="4">
        <v>6</v>
      </c>
      <c r="DU18" s="4">
        <v>5</v>
      </c>
    </row>
    <row r="19" spans="1:125" customFormat="1">
      <c r="A19" s="2"/>
      <c r="B19" s="1"/>
      <c r="C19" s="2"/>
      <c r="D19" s="2" t="s">
        <v>63</v>
      </c>
      <c r="E19" s="3">
        <f>B18*E18</f>
        <v>196</v>
      </c>
      <c r="F19" s="3">
        <f>C18*F18</f>
        <v>275.58938515798047</v>
      </c>
      <c r="G19" s="3">
        <f>B18*G18</f>
        <v>294</v>
      </c>
      <c r="H19" s="3">
        <f>B18*H18</f>
        <v>392</v>
      </c>
      <c r="I19" s="3">
        <f>C18*I18</f>
        <v>413.38407773697071</v>
      </c>
      <c r="J19" s="3">
        <f>B18*J18</f>
        <v>490</v>
      </c>
      <c r="K19" s="3">
        <f>C18*K18</f>
        <v>551.17877031596095</v>
      </c>
      <c r="L19" s="3">
        <f>B18*L18</f>
        <v>588</v>
      </c>
      <c r="M19" s="3">
        <f>C18*M18</f>
        <v>688.97346289495113</v>
      </c>
      <c r="Q19" s="2"/>
      <c r="R19" s="1"/>
      <c r="S19" s="2"/>
      <c r="T19" s="2" t="s">
        <v>63</v>
      </c>
      <c r="U19" s="3">
        <f>R18*U18</f>
        <v>392</v>
      </c>
      <c r="V19" s="3">
        <f>S18*V18</f>
        <v>551.17877031596095</v>
      </c>
      <c r="W19" s="3">
        <f>R18*W18</f>
        <v>588</v>
      </c>
      <c r="X19" s="3">
        <f>R18*X18</f>
        <v>784</v>
      </c>
      <c r="Y19" s="3">
        <f>S18*Y18</f>
        <v>826.76815547394142</v>
      </c>
      <c r="Z19" s="3">
        <f>R18*Z18</f>
        <v>980</v>
      </c>
      <c r="AA19" s="3">
        <f>S18*AA18</f>
        <v>1102.3575406319219</v>
      </c>
      <c r="AB19" s="3">
        <f>R18*AB18</f>
        <v>1176</v>
      </c>
      <c r="AC19" s="3">
        <f>S18*AC18</f>
        <v>1377.9469257899023</v>
      </c>
      <c r="AG19" s="2"/>
      <c r="AH19" s="1"/>
      <c r="AI19" s="2"/>
      <c r="AJ19" s="2" t="s">
        <v>63</v>
      </c>
      <c r="AK19" s="3">
        <f>AH18*AK18</f>
        <v>784</v>
      </c>
      <c r="AL19" s="3">
        <f>AI18*AL18</f>
        <v>1102.3575406319219</v>
      </c>
      <c r="AM19" s="3">
        <f>AH18*AM18</f>
        <v>1176</v>
      </c>
      <c r="AN19" s="3">
        <f>AH18*AN18</f>
        <v>1568</v>
      </c>
      <c r="AO19" s="3">
        <f>AI18*AO18</f>
        <v>1653.5363109478828</v>
      </c>
      <c r="AP19" s="3">
        <f>AH18*AP18</f>
        <v>1960</v>
      </c>
      <c r="AQ19" s="3">
        <f>AI18*AQ18</f>
        <v>2204.7150812638438</v>
      </c>
      <c r="AR19" s="3">
        <f>AH18*AR18</f>
        <v>2352</v>
      </c>
      <c r="AS19" s="3">
        <f>AI18*AS18</f>
        <v>2755.8938515798045</v>
      </c>
      <c r="AW19" s="2"/>
      <c r="AX19" s="1"/>
      <c r="AY19" s="2"/>
      <c r="AZ19" s="2" t="s">
        <v>63</v>
      </c>
      <c r="BA19" s="3">
        <f>AX18*BA18</f>
        <v>1568</v>
      </c>
      <c r="BB19" s="3">
        <f>AY18*BB18</f>
        <v>2204.7150812638438</v>
      </c>
      <c r="BC19" s="3">
        <f>AX18*BC18</f>
        <v>2352</v>
      </c>
      <c r="BD19" s="3">
        <f>AX18*BD18</f>
        <v>3136</v>
      </c>
      <c r="BE19" s="3">
        <f>AY18*BE18</f>
        <v>3307.0726218957657</v>
      </c>
      <c r="BF19" s="3">
        <f>AX18*BF18</f>
        <v>3920</v>
      </c>
      <c r="BG19" s="3">
        <f>AY18*BG18</f>
        <v>4409.4301625276876</v>
      </c>
      <c r="BH19" s="3">
        <f>AX18*BH18</f>
        <v>4704</v>
      </c>
      <c r="BI19" s="3">
        <f>AY18*BI18</f>
        <v>5511.787703159609</v>
      </c>
      <c r="BM19" s="2"/>
      <c r="BN19" s="1"/>
      <c r="BO19" s="2"/>
      <c r="BP19" s="2" t="s">
        <v>63</v>
      </c>
      <c r="BQ19" s="3">
        <f>BN18*BQ18</f>
        <v>196</v>
      </c>
      <c r="BR19" s="3">
        <f>BO18*BR18</f>
        <v>278.79157956666717</v>
      </c>
      <c r="BS19" s="3">
        <f>BN18*BS18</f>
        <v>294</v>
      </c>
      <c r="BT19" s="3">
        <f>BN18*BT18</f>
        <v>392</v>
      </c>
      <c r="BU19" s="3">
        <f>BO18*BU18</f>
        <v>418.18736935000072</v>
      </c>
      <c r="BV19" s="3">
        <f>BN18*BV18</f>
        <v>490</v>
      </c>
      <c r="BW19" s="3">
        <f>BO18*BW18</f>
        <v>557.58315913333433</v>
      </c>
      <c r="BX19" s="3">
        <f>BN18*BX18</f>
        <v>588</v>
      </c>
      <c r="BY19" s="3">
        <f>BO18*BY18</f>
        <v>696.97894891666795</v>
      </c>
      <c r="CC19" s="2"/>
      <c r="CD19" s="1"/>
      <c r="CE19" s="2"/>
      <c r="CF19" s="2" t="s">
        <v>63</v>
      </c>
      <c r="CG19" s="3">
        <f>CD18*CG18</f>
        <v>392</v>
      </c>
      <c r="CH19" s="3">
        <f>CE18*CH18</f>
        <v>557.58315913333433</v>
      </c>
      <c r="CI19" s="3">
        <f>CD18*CI18</f>
        <v>588</v>
      </c>
      <c r="CJ19" s="3">
        <f>CD18*CJ18</f>
        <v>784</v>
      </c>
      <c r="CK19" s="3">
        <f>CE18*CK18</f>
        <v>836.37473870000144</v>
      </c>
      <c r="CL19" s="3">
        <f>CD18*CL18</f>
        <v>980</v>
      </c>
      <c r="CM19" s="3">
        <f>CE18*CM18</f>
        <v>1115.1663182666687</v>
      </c>
      <c r="CN19" s="3">
        <f>CD18*CN18</f>
        <v>1176</v>
      </c>
      <c r="CO19" s="3">
        <f>CE18*CO18</f>
        <v>1393.9578978333359</v>
      </c>
      <c r="CS19" s="2"/>
      <c r="CT19" s="1"/>
      <c r="CU19" s="2"/>
      <c r="CV19" s="2" t="s">
        <v>63</v>
      </c>
      <c r="CW19" s="3">
        <f>CT18*CW18</f>
        <v>784</v>
      </c>
      <c r="CX19" s="3">
        <f>CU18*CX18</f>
        <v>1115.1663182666687</v>
      </c>
      <c r="CY19" s="3">
        <f>CT18*CY18</f>
        <v>1176</v>
      </c>
      <c r="CZ19" s="3">
        <f>CT18*CZ18</f>
        <v>1568</v>
      </c>
      <c r="DA19" s="3">
        <f>CU18*DA18</f>
        <v>1672.7494774000029</v>
      </c>
      <c r="DB19" s="3">
        <f>CT18*DB18</f>
        <v>1960</v>
      </c>
      <c r="DC19" s="3">
        <f>CU18*DC18</f>
        <v>2230.3326365333373</v>
      </c>
      <c r="DD19" s="3">
        <f>CT18*DD18</f>
        <v>2352</v>
      </c>
      <c r="DE19" s="3">
        <f>CU18*DE18</f>
        <v>2787.9157956666718</v>
      </c>
      <c r="DI19" s="2"/>
      <c r="DJ19" s="1"/>
      <c r="DK19" s="2"/>
      <c r="DL19" s="2" t="s">
        <v>63</v>
      </c>
      <c r="DM19" s="3">
        <f>DJ18*DM18</f>
        <v>1568</v>
      </c>
      <c r="DN19" s="3">
        <f>DK18*DN18</f>
        <v>2230.3326365333373</v>
      </c>
      <c r="DO19" s="3">
        <f>DJ18*DO18</f>
        <v>2352</v>
      </c>
      <c r="DP19" s="3">
        <f>DJ18*DP18</f>
        <v>3136</v>
      </c>
      <c r="DQ19" s="3">
        <f>DK18*DQ18</f>
        <v>3345.4989548000058</v>
      </c>
      <c r="DR19" s="3">
        <f>DJ18*DR18</f>
        <v>3920</v>
      </c>
      <c r="DS19" s="3">
        <f>DK18*DS18</f>
        <v>4460.6652730666747</v>
      </c>
      <c r="DT19" s="3">
        <f>DJ18*DT18</f>
        <v>4704</v>
      </c>
      <c r="DU19" s="3">
        <f>DK18*DU18</f>
        <v>5575.8315913333436</v>
      </c>
    </row>
    <row r="20" spans="1:125" customFormat="1">
      <c r="A20" s="4"/>
      <c r="B20" s="4"/>
      <c r="C20" s="3"/>
      <c r="D20" s="2" t="s">
        <v>9</v>
      </c>
      <c r="E20" s="3"/>
      <c r="F20" s="3"/>
      <c r="G20" s="3"/>
      <c r="H20" s="4"/>
      <c r="I20" s="4"/>
      <c r="J20" s="3"/>
      <c r="K20" s="3"/>
      <c r="L20" s="3"/>
      <c r="M20" s="3"/>
      <c r="Q20" s="4"/>
      <c r="R20" s="4"/>
      <c r="S20" s="3"/>
      <c r="T20" s="2" t="s">
        <v>9</v>
      </c>
      <c r="U20" s="3"/>
      <c r="V20" s="3"/>
      <c r="W20" s="3"/>
      <c r="X20" s="4"/>
      <c r="Y20" s="4"/>
      <c r="Z20" s="3"/>
      <c r="AA20" s="3"/>
      <c r="AB20" s="3"/>
      <c r="AC20" s="3"/>
      <c r="AG20" s="4"/>
      <c r="AH20" s="4"/>
      <c r="AI20" s="3"/>
      <c r="AJ20" s="2" t="s">
        <v>9</v>
      </c>
      <c r="AK20" s="3"/>
      <c r="AL20" s="3"/>
      <c r="AM20" s="3"/>
      <c r="AN20" s="4"/>
      <c r="AO20" s="4"/>
      <c r="AP20" s="3"/>
      <c r="AQ20" s="3"/>
      <c r="AR20" s="3"/>
      <c r="AS20" s="3"/>
      <c r="AW20" s="4"/>
      <c r="AX20" s="4"/>
      <c r="AY20" s="3"/>
      <c r="AZ20" s="2" t="s">
        <v>9</v>
      </c>
      <c r="BA20" s="3"/>
      <c r="BB20" s="3"/>
      <c r="BC20" s="3"/>
      <c r="BD20" s="4"/>
      <c r="BE20" s="4"/>
      <c r="BF20" s="3"/>
      <c r="BG20" s="3"/>
      <c r="BH20" s="3"/>
      <c r="BI20" s="3"/>
      <c r="BM20" s="4"/>
      <c r="BN20" s="4"/>
      <c r="BO20" s="3"/>
      <c r="BP20" s="2" t="s">
        <v>9</v>
      </c>
      <c r="BQ20" s="3"/>
      <c r="BR20" s="3"/>
      <c r="BS20" s="3"/>
      <c r="BT20" s="4"/>
      <c r="BU20" s="4"/>
      <c r="BV20" s="3"/>
      <c r="BW20" s="3"/>
      <c r="BX20" s="3"/>
      <c r="BY20" s="3"/>
      <c r="CC20" s="4"/>
      <c r="CD20" s="4"/>
      <c r="CE20" s="3"/>
      <c r="CF20" s="2" t="s">
        <v>9</v>
      </c>
      <c r="CG20" s="3"/>
      <c r="CH20" s="3"/>
      <c r="CI20" s="3"/>
      <c r="CJ20" s="4"/>
      <c r="CK20" s="4"/>
      <c r="CL20" s="3"/>
      <c r="CM20" s="3"/>
      <c r="CN20" s="3"/>
      <c r="CO20" s="3"/>
      <c r="CS20" s="4"/>
      <c r="CT20" s="4"/>
      <c r="CU20" s="3"/>
      <c r="CV20" s="2" t="s">
        <v>9</v>
      </c>
      <c r="CW20" s="3"/>
      <c r="CX20" s="3"/>
      <c r="CY20" s="3"/>
      <c r="CZ20" s="4"/>
      <c r="DA20" s="4"/>
      <c r="DB20" s="3"/>
      <c r="DC20" s="3"/>
      <c r="DD20" s="3"/>
      <c r="DE20" s="3"/>
      <c r="DI20" s="4"/>
      <c r="DJ20" s="4"/>
      <c r="DK20" s="3"/>
      <c r="DL20" s="2" t="s">
        <v>9</v>
      </c>
      <c r="DM20" s="3"/>
      <c r="DN20" s="3"/>
      <c r="DO20" s="3"/>
      <c r="DP20" s="4"/>
      <c r="DQ20" s="4"/>
      <c r="DR20" s="3"/>
      <c r="DS20" s="3"/>
      <c r="DT20" s="3"/>
      <c r="DU20" s="3"/>
    </row>
    <row r="21" spans="1:125" customFormat="1">
      <c r="A21" s="4"/>
      <c r="B21" s="4"/>
      <c r="C21" s="3"/>
      <c r="D21" s="15" t="s">
        <v>65</v>
      </c>
      <c r="E21" s="3">
        <f>24.7*(4.37*((F19+E19)/2000)+1)/2</f>
        <v>25.075721661141813</v>
      </c>
      <c r="F21" s="3">
        <f>24.7*(4.37*((G19+F19)/2000)+1)/2</f>
        <v>27.720227161141811</v>
      </c>
      <c r="G21" s="3">
        <f>24.7*(4.37*((H19+G19)/2000)+1)/2</f>
        <v>30.861538500000005</v>
      </c>
      <c r="H21" s="3">
        <f>24.7*(4.37*((I19+H19)/2000)+1)/2</f>
        <v>34.083087991712723</v>
      </c>
      <c r="I21" s="3">
        <f>24.7*(4.37*((J19+I19)/2000)+1)/2</f>
        <v>36.727593491712724</v>
      </c>
      <c r="J21" s="3">
        <f>24.7*(4.37*((K19+J19)/2000)+1)/2</f>
        <v>40.445948822283626</v>
      </c>
      <c r="K21" s="3">
        <f>24.7*(4.37*((L19+K19)/2000)+1)/2</f>
        <v>43.090454322283627</v>
      </c>
      <c r="L21" s="3">
        <f>24.7*(4.37*((M19+L19)/2000)+1)/2</f>
        <v>46.808809652854535</v>
      </c>
      <c r="M21" s="3" t="s">
        <v>10</v>
      </c>
      <c r="Q21" s="4"/>
      <c r="R21" s="4"/>
      <c r="S21" s="3"/>
      <c r="T21" s="15" t="s">
        <v>65</v>
      </c>
      <c r="U21" s="3">
        <f>24.7*(4.37*((V19+U19)/2000)+1)/2</f>
        <v>37.801443322283632</v>
      </c>
      <c r="V21" s="3">
        <f>24.7*(4.37*((W19+V19)/2000)+1)/2</f>
        <v>43.090454322283627</v>
      </c>
      <c r="W21" s="3">
        <f>24.7*(4.37*((X19+W19)/2000)+1)/2</f>
        <v>49.373077000000002</v>
      </c>
      <c r="X21" s="3">
        <f>24.7*(4.37*((Y19+X19)/2000)+1)/2</f>
        <v>55.816175983425445</v>
      </c>
      <c r="Y21" s="3">
        <f>24.7*(4.37*((Z19+Y19)/2000)+1)/2</f>
        <v>61.10518698342544</v>
      </c>
      <c r="Z21" s="3">
        <f>24.7*(4.37*((AA19+Z19)/2000)+1)/2</f>
        <v>68.541897644567257</v>
      </c>
      <c r="AA21" s="3">
        <f>24.7*(4.37*((AB19+AA19)/2000)+1)/2</f>
        <v>73.830908644567259</v>
      </c>
      <c r="AB21" s="3">
        <f>24.7*(4.37*((AC19+AB19)/2000)+1)/2</f>
        <v>81.267619305709076</v>
      </c>
      <c r="AC21" s="3" t="s">
        <v>10</v>
      </c>
      <c r="AG21" s="4"/>
      <c r="AH21" s="4"/>
      <c r="AI21" s="3"/>
      <c r="AJ21" s="15" t="s">
        <v>65</v>
      </c>
      <c r="AK21" s="3">
        <f>24.7*(4.37*((AL19+AK19)/2000)+1)/2</f>
        <v>63.252886644567262</v>
      </c>
      <c r="AL21" s="3">
        <f>24.7*(4.37*((AM19+AL19)/2000)+1)/2</f>
        <v>73.830908644567259</v>
      </c>
      <c r="AM21" s="3">
        <f>24.7*(4.37*((AN19+AM19)/2000)+1)/2</f>
        <v>86.39615400000001</v>
      </c>
      <c r="AN21" s="3">
        <f>24.7*(4.37*((AO19+AN19)/2000)+1)/2</f>
        <v>99.282351966850896</v>
      </c>
      <c r="AO21" s="3">
        <f>24.7*(4.37*((AP19+AO19)/2000)+1)/2</f>
        <v>109.86037396685089</v>
      </c>
      <c r="AP21" s="3">
        <f>24.7*(4.37*((AQ19+AP19)/2000)+1)/2</f>
        <v>124.73379528913452</v>
      </c>
      <c r="AQ21" s="3">
        <f>24.7*(4.37*((AR19+AQ19)/2000)+1)/2</f>
        <v>135.31181728913452</v>
      </c>
      <c r="AR21" s="3">
        <f>24.7*(4.37*((AS19+AR19)/2000)+1)/2</f>
        <v>150.18523861141813</v>
      </c>
      <c r="AS21" s="3" t="s">
        <v>10</v>
      </c>
      <c r="AW21" s="4"/>
      <c r="AX21" s="4"/>
      <c r="AY21" s="3"/>
      <c r="AZ21" s="15" t="s">
        <v>65</v>
      </c>
      <c r="BA21" s="3">
        <f>24.7*(4.37*((BB19+BA19)/2000)+1)/2</f>
        <v>114.15577328913452</v>
      </c>
      <c r="BB21" s="3">
        <f>24.7*(4.37*((BC19+BB19)/2000)+1)/2</f>
        <v>135.31181728913452</v>
      </c>
      <c r="BC21" s="3">
        <f>24.7*(4.37*((BD19+BC19)/2000)+1)/2</f>
        <v>160.44230800000003</v>
      </c>
      <c r="BD21" s="3">
        <f>24.7*(4.37*((BE19+BD19)/2000)+1)/2</f>
        <v>186.21470393370177</v>
      </c>
      <c r="BE21" s="3">
        <f>24.7*(4.37*((BF19+BE19)/2000)+1)/2</f>
        <v>207.37074793370178</v>
      </c>
      <c r="BF21" s="3">
        <f>24.7*(4.37*((BG19+BF19)/2000)+1)/2</f>
        <v>237.11759057826904</v>
      </c>
      <c r="BG21" s="3">
        <f>24.7*(4.37*((BH19+BG19)/2000)+1)/2</f>
        <v>258.27363457826903</v>
      </c>
      <c r="BH21" s="3">
        <f>24.7*(4.37*((BI19+BH19)/2000)+1)/2</f>
        <v>288.02047722283629</v>
      </c>
      <c r="BI21" s="3" t="s">
        <v>10</v>
      </c>
      <c r="BM21" s="4"/>
      <c r="BN21" s="4"/>
      <c r="BO21" s="3"/>
      <c r="BP21" s="15" t="s">
        <v>65</v>
      </c>
      <c r="BQ21" s="3">
        <f>24.7*(4.37*((BR19+BQ19)/2000)+1)/2</f>
        <v>25.162132076711625</v>
      </c>
      <c r="BR21" s="3">
        <f>24.7*(4.37*((BS19+BR19)/2000)+1)/2</f>
        <v>27.806637576711623</v>
      </c>
      <c r="BS21" s="3">
        <f>24.7*(4.37*((BT19+BS19)/2000)+1)/2</f>
        <v>30.861538500000005</v>
      </c>
      <c r="BT21" s="3">
        <f>24.7*(4.37*((BU19+BT19)/2000)+1)/2</f>
        <v>34.212703615067433</v>
      </c>
      <c r="BU21" s="3">
        <f>24.7*(4.37*((BV19+BU19)/2000)+1)/2</f>
        <v>36.857209115067434</v>
      </c>
      <c r="BV21" s="3">
        <f>24.7*(4.37*((BW19+BV19)/2000)+1)/2</f>
        <v>40.61876965342325</v>
      </c>
      <c r="BW21" s="3">
        <f>24.7*(4.37*((BX19+BW19)/2000)+1)/2</f>
        <v>43.263275153423244</v>
      </c>
      <c r="BX21" s="3">
        <f>24.7*(4.37*((BY19+BX19)/2000)+1)/2</f>
        <v>47.024835691779053</v>
      </c>
      <c r="BY21" s="3" t="s">
        <v>10</v>
      </c>
      <c r="CC21" s="4"/>
      <c r="CD21" s="4"/>
      <c r="CE21" s="3"/>
      <c r="CF21" s="15" t="s">
        <v>65</v>
      </c>
      <c r="CG21" s="3">
        <f>24.7*(4.37*((CH19+CG19)/2000)+1)/2</f>
        <v>37.974264153423242</v>
      </c>
      <c r="CH21" s="3">
        <f>24.7*(4.37*((CI19+CH19)/2000)+1)/2</f>
        <v>43.263275153423244</v>
      </c>
      <c r="CI21" s="3">
        <f>24.7*(4.37*((CJ19+CI19)/2000)+1)/2</f>
        <v>49.373077000000002</v>
      </c>
      <c r="CJ21" s="3">
        <f>24.7*(4.37*((CK19+CJ19)/2000)+1)/2</f>
        <v>56.075407230134864</v>
      </c>
      <c r="CK21" s="3">
        <f>24.7*(4.37*((CL19+CK19)/2000)+1)/2</f>
        <v>61.364418230134874</v>
      </c>
      <c r="CL21" s="3">
        <f>24.7*(4.37*((CM19+CL19)/2000)+1)/2</f>
        <v>68.887539306846492</v>
      </c>
      <c r="CM21" s="3">
        <f>24.7*(4.37*((CN19+CM19)/2000)+1)/2</f>
        <v>74.176550306846494</v>
      </c>
      <c r="CN21" s="3">
        <f>24.7*(4.37*((CO19+CN19)/2000)+1)/2</f>
        <v>81.699671383558112</v>
      </c>
      <c r="CO21" s="3" t="s">
        <v>10</v>
      </c>
      <c r="CS21" s="4"/>
      <c r="CT21" s="4"/>
      <c r="CU21" s="3"/>
      <c r="CV21" s="15" t="s">
        <v>65</v>
      </c>
      <c r="CW21" s="3">
        <f>24.7*(4.37*((CX19+CW19)/2000)+1)/2</f>
        <v>63.598528306846489</v>
      </c>
      <c r="CX21" s="3">
        <f>24.7*(4.37*((CY19+CX19)/2000)+1)/2</f>
        <v>74.176550306846494</v>
      </c>
      <c r="CY21" s="3">
        <f>24.7*(4.37*((CZ19+CY19)/2000)+1)/2</f>
        <v>86.39615400000001</v>
      </c>
      <c r="CZ21" s="3">
        <f>24.7*(4.37*((DA19+CZ19)/2000)+1)/2</f>
        <v>99.80081446026972</v>
      </c>
      <c r="DA21" s="3">
        <f>24.7*(4.37*((DB19+DA19)/2000)+1)/2</f>
        <v>110.37883646026974</v>
      </c>
      <c r="DB21" s="3">
        <f>24.7*(4.37*((DC19+DB19)/2000)+1)/2</f>
        <v>125.42507861369299</v>
      </c>
      <c r="DC21" s="3">
        <f>24.7*(4.37*((DD19+DC19)/2000)+1)/2</f>
        <v>136.00310061369299</v>
      </c>
      <c r="DD21" s="3">
        <f>24.7*(4.37*((DE19+DD19)/2000)+1)/2</f>
        <v>151.04934276711623</v>
      </c>
      <c r="DE21" s="3" t="s">
        <v>10</v>
      </c>
      <c r="DI21" s="4"/>
      <c r="DJ21" s="4"/>
      <c r="DK21" s="3"/>
      <c r="DL21" s="15" t="s">
        <v>65</v>
      </c>
      <c r="DM21" s="3">
        <f>24.7*(4.37*((DN19+DM19)/2000)+1)/2</f>
        <v>114.84705661369297</v>
      </c>
      <c r="DN21" s="3">
        <f>24.7*(4.37*((DO19+DN19)/2000)+1)/2</f>
        <v>136.00310061369299</v>
      </c>
      <c r="DO21" s="3">
        <f>24.7*(4.37*((DP19+DO19)/2000)+1)/2</f>
        <v>160.44230800000003</v>
      </c>
      <c r="DP21" s="3">
        <f>24.7*(4.37*((DQ19+DP19)/2000)+1)/2</f>
        <v>187.25162892053945</v>
      </c>
      <c r="DQ21" s="3">
        <f>24.7*(4.37*((DR19+DQ19)/2000)+1)/2</f>
        <v>208.40767292053948</v>
      </c>
      <c r="DR21" s="3">
        <f>24.7*(4.37*((DS19+DR19)/2000)+1)/2</f>
        <v>238.50015722738598</v>
      </c>
      <c r="DS21" s="3">
        <f>24.7*(4.37*((DT19+DS19)/2000)+1)/2</f>
        <v>259.65620122738596</v>
      </c>
      <c r="DT21" s="3">
        <f>24.7*(4.37*((DU19+DT19)/2000)+1)/2</f>
        <v>289.74868553423244</v>
      </c>
      <c r="DU21" s="3" t="s">
        <v>10</v>
      </c>
    </row>
    <row r="22" spans="1:125" customFormat="1">
      <c r="A22" s="4"/>
      <c r="B22" s="5"/>
      <c r="C22" s="5"/>
      <c r="D22" s="15" t="s">
        <v>64</v>
      </c>
      <c r="E22" s="3">
        <f t="shared" ref="E22:I22" si="15">ABS(F19-E19)</f>
        <v>79.589385157980473</v>
      </c>
      <c r="F22" s="3">
        <f t="shared" si="15"/>
        <v>18.410614842019527</v>
      </c>
      <c r="G22" s="3">
        <f>ABS(H19-G19)</f>
        <v>98</v>
      </c>
      <c r="H22" s="3">
        <f t="shared" si="15"/>
        <v>21.38407773697071</v>
      </c>
      <c r="I22" s="3">
        <f t="shared" si="15"/>
        <v>76.61592226302929</v>
      </c>
      <c r="J22" s="3">
        <f>ABS(K19-J19)</f>
        <v>61.178770315960946</v>
      </c>
      <c r="K22" s="3">
        <f>ABS(L19-K19)</f>
        <v>36.821229684039054</v>
      </c>
      <c r="L22" s="3">
        <f>ABS(M19-L19)</f>
        <v>100.97346289495113</v>
      </c>
      <c r="M22" s="3"/>
      <c r="Q22" s="4"/>
      <c r="R22" s="5"/>
      <c r="S22" s="5"/>
      <c r="T22" s="15" t="s">
        <v>64</v>
      </c>
      <c r="U22" s="3">
        <f t="shared" ref="U22:V22" si="16">ABS(V19-U19)</f>
        <v>159.17877031596095</v>
      </c>
      <c r="V22" s="3">
        <f t="shared" si="16"/>
        <v>36.821229684039054</v>
      </c>
      <c r="W22" s="3">
        <f>ABS(X19-W19)</f>
        <v>196</v>
      </c>
      <c r="X22" s="3">
        <f t="shared" ref="X22:Y22" si="17">ABS(Y19-X19)</f>
        <v>42.76815547394142</v>
      </c>
      <c r="Y22" s="3">
        <f t="shared" si="17"/>
        <v>153.23184452605858</v>
      </c>
      <c r="Z22" s="3">
        <f>ABS(AA19-Z19)</f>
        <v>122.35754063192189</v>
      </c>
      <c r="AA22" s="3">
        <f>ABS(AB19-AA19)</f>
        <v>73.642459368078107</v>
      </c>
      <c r="AB22" s="3">
        <f>ABS(AC19-AB19)</f>
        <v>201.94692578990225</v>
      </c>
      <c r="AC22" s="3"/>
      <c r="AG22" s="4"/>
      <c r="AH22" s="5"/>
      <c r="AI22" s="5"/>
      <c r="AJ22" s="15" t="s">
        <v>64</v>
      </c>
      <c r="AK22" s="3">
        <f t="shared" ref="AK22:AL22" si="18">ABS(AL19-AK19)</f>
        <v>318.35754063192189</v>
      </c>
      <c r="AL22" s="3">
        <f t="shared" si="18"/>
        <v>73.642459368078107</v>
      </c>
      <c r="AM22" s="3">
        <f>ABS(AN19-AM19)</f>
        <v>392</v>
      </c>
      <c r="AN22" s="3">
        <f t="shared" ref="AN22:AO22" si="19">ABS(AO19-AN19)</f>
        <v>85.536310947882839</v>
      </c>
      <c r="AO22" s="3">
        <f t="shared" si="19"/>
        <v>306.46368905211716</v>
      </c>
      <c r="AP22" s="3">
        <f>ABS(AQ19-AP19)</f>
        <v>244.71508126384379</v>
      </c>
      <c r="AQ22" s="3">
        <f>ABS(AR19-AQ19)</f>
        <v>147.28491873615621</v>
      </c>
      <c r="AR22" s="3">
        <f>ABS(AS19-AR19)</f>
        <v>403.8938515798045</v>
      </c>
      <c r="AS22" s="3"/>
      <c r="AW22" s="4"/>
      <c r="AX22" s="5"/>
      <c r="AY22" s="5"/>
      <c r="AZ22" s="15" t="s">
        <v>64</v>
      </c>
      <c r="BA22" s="3">
        <f t="shared" ref="BA22:BB22" si="20">ABS(BB19-BA19)</f>
        <v>636.71508126384379</v>
      </c>
      <c r="BB22" s="3">
        <f t="shared" si="20"/>
        <v>147.28491873615621</v>
      </c>
      <c r="BC22" s="3">
        <f>ABS(BD19-BC19)</f>
        <v>784</v>
      </c>
      <c r="BD22" s="3">
        <f t="shared" ref="BD22:BE22" si="21">ABS(BE19-BD19)</f>
        <v>171.07262189576568</v>
      </c>
      <c r="BE22" s="3">
        <f t="shared" si="21"/>
        <v>612.92737810423432</v>
      </c>
      <c r="BF22" s="3">
        <f>ABS(BG19-BF19)</f>
        <v>489.43016252768757</v>
      </c>
      <c r="BG22" s="3">
        <f>ABS(BH19-BG19)</f>
        <v>294.56983747231243</v>
      </c>
      <c r="BH22" s="3">
        <f>ABS(BI19-BH19)</f>
        <v>807.78770315960901</v>
      </c>
      <c r="BI22" s="3"/>
      <c r="BM22" s="4"/>
      <c r="BN22" s="5"/>
      <c r="BO22" s="5"/>
      <c r="BP22" s="15" t="s">
        <v>64</v>
      </c>
      <c r="BQ22" s="3">
        <f t="shared" ref="BQ22:BR22" si="22">ABS(BR19-BQ19)</f>
        <v>82.791579566667167</v>
      </c>
      <c r="BR22" s="2">
        <f t="shared" si="22"/>
        <v>15.208420433332833</v>
      </c>
      <c r="BS22" s="3">
        <f>ABS(BT19-BS19)</f>
        <v>98</v>
      </c>
      <c r="BT22" s="3">
        <f t="shared" ref="BT22:BU22" si="23">ABS(BU19-BT19)</f>
        <v>26.187369350000722</v>
      </c>
      <c r="BU22" s="3">
        <f t="shared" si="23"/>
        <v>71.812630649999278</v>
      </c>
      <c r="BV22" s="3">
        <f>ABS(BW19-BV19)</f>
        <v>67.583159133334334</v>
      </c>
      <c r="BW22" s="3">
        <f>ABS(BX19-BW19)</f>
        <v>30.416840866665666</v>
      </c>
      <c r="BX22" s="3">
        <f>ABS(BY19-BX19)</f>
        <v>108.97894891666795</v>
      </c>
      <c r="BY22" s="3"/>
      <c r="CC22" s="4"/>
      <c r="CD22" s="5"/>
      <c r="CE22" s="5"/>
      <c r="CF22" s="15" t="s">
        <v>64</v>
      </c>
      <c r="CG22" s="3">
        <f t="shared" ref="CG22:CH22" si="24">ABS(CH19-CG19)</f>
        <v>165.58315913333433</v>
      </c>
      <c r="CH22" s="3">
        <f t="shared" si="24"/>
        <v>30.416840866665666</v>
      </c>
      <c r="CI22" s="3">
        <f>ABS(CJ19-CI19)</f>
        <v>196</v>
      </c>
      <c r="CJ22" s="3">
        <f t="shared" ref="CJ22:CK22" si="25">ABS(CK19-CJ19)</f>
        <v>52.374738700001444</v>
      </c>
      <c r="CK22" s="3">
        <f t="shared" si="25"/>
        <v>143.62526129999856</v>
      </c>
      <c r="CL22" s="3">
        <f>ABS(CM19-CL19)</f>
        <v>135.16631826666867</v>
      </c>
      <c r="CM22" s="3">
        <f>ABS(CN19-CM19)</f>
        <v>60.833681733331332</v>
      </c>
      <c r="CN22" s="3">
        <f>ABS(CO19-CN19)</f>
        <v>217.95789783333589</v>
      </c>
      <c r="CO22" s="3"/>
      <c r="CS22" s="4"/>
      <c r="CT22" s="5"/>
      <c r="CU22" s="5"/>
      <c r="CV22" s="15" t="s">
        <v>64</v>
      </c>
      <c r="CW22" s="3">
        <f t="shared" ref="CW22:CX22" si="26">ABS(CX19-CW19)</f>
        <v>331.16631826666867</v>
      </c>
      <c r="CX22" s="3">
        <f t="shared" si="26"/>
        <v>60.833681733331332</v>
      </c>
      <c r="CY22" s="3">
        <f>ABS(CZ19-CY19)</f>
        <v>392</v>
      </c>
      <c r="CZ22" s="3">
        <f t="shared" ref="CZ22:DA22" si="27">ABS(DA19-CZ19)</f>
        <v>104.74947740000289</v>
      </c>
      <c r="DA22" s="3">
        <f t="shared" si="27"/>
        <v>287.25052259999711</v>
      </c>
      <c r="DB22" s="3">
        <f>ABS(DC19-DB19)</f>
        <v>270.33263653333734</v>
      </c>
      <c r="DC22" s="3">
        <f>ABS(DD19-DC19)</f>
        <v>121.66736346666266</v>
      </c>
      <c r="DD22" s="3">
        <f>ABS(DE19-DD19)</f>
        <v>435.91579566667178</v>
      </c>
      <c r="DE22" s="3"/>
      <c r="DI22" s="4"/>
      <c r="DJ22" s="5"/>
      <c r="DK22" s="5"/>
      <c r="DL22" s="15" t="s">
        <v>64</v>
      </c>
      <c r="DM22" s="3">
        <f t="shared" ref="DM22:DQ22" si="28">ABS(DN19-DM19)</f>
        <v>662.33263653333734</v>
      </c>
      <c r="DN22" s="3">
        <f t="shared" si="28"/>
        <v>121.66736346666266</v>
      </c>
      <c r="DO22" s="3">
        <f>ABS(DP19-DO19)</f>
        <v>784</v>
      </c>
      <c r="DP22" s="3">
        <f t="shared" ref="DP22:DT22" si="29">ABS(DQ19-DP19)</f>
        <v>209.49895480000578</v>
      </c>
      <c r="DQ22" s="3">
        <f t="shared" si="29"/>
        <v>574.50104519999422</v>
      </c>
      <c r="DR22" s="3">
        <f>ABS(DS19-DR19)</f>
        <v>540.66527306667467</v>
      </c>
      <c r="DS22" s="3">
        <f>ABS(DT19-DS19)</f>
        <v>243.33472693332533</v>
      </c>
      <c r="DT22" s="3">
        <f>ABS(DU19-DT19)</f>
        <v>871.83159133334357</v>
      </c>
      <c r="DU22" s="3"/>
    </row>
    <row r="23" spans="1:125" customFormat="1">
      <c r="A23" s="5"/>
      <c r="B23" s="5"/>
      <c r="C23" s="5"/>
      <c r="D23" s="15" t="s">
        <v>11</v>
      </c>
      <c r="E23" s="5">
        <f>E22/E21</f>
        <v>3.1739618996216121</v>
      </c>
      <c r="F23" s="6">
        <f>F22/F21</f>
        <v>0.66415815191541827</v>
      </c>
      <c r="G23" s="5">
        <f>G22/G21</f>
        <v>3.1754735753047432</v>
      </c>
      <c r="H23" s="6">
        <f>H22/H21</f>
        <v>0.62741022005313107</v>
      </c>
      <c r="I23" s="5">
        <f>I22/I21</f>
        <v>2.0860588723385058</v>
      </c>
      <c r="J23" s="5">
        <f>J22/J21</f>
        <v>1.512605640302215</v>
      </c>
      <c r="K23" s="6">
        <f>K22/K21</f>
        <v>0.85451012905652912</v>
      </c>
      <c r="L23" s="5">
        <f>L22/L21</f>
        <v>2.1571465637300919</v>
      </c>
      <c r="M23" s="5" t="s">
        <v>10</v>
      </c>
      <c r="Q23" s="5"/>
      <c r="R23" s="5"/>
      <c r="S23" s="5"/>
      <c r="T23" s="15" t="s">
        <v>11</v>
      </c>
      <c r="U23" s="5">
        <f>U22/U21</f>
        <v>4.2109177937691706</v>
      </c>
      <c r="V23" s="6">
        <f>V22/V21</f>
        <v>0.85451012905652912</v>
      </c>
      <c r="W23" s="5">
        <f>W22/W21</f>
        <v>3.9697748633329049</v>
      </c>
      <c r="X23" s="6">
        <f>X22/X21</f>
        <v>0.76623227443315678</v>
      </c>
      <c r="Y23" s="5">
        <f>Y22/Y21</f>
        <v>2.5076732776813557</v>
      </c>
      <c r="Z23" s="5">
        <f>Z22/Z21</f>
        <v>1.785149592245352</v>
      </c>
      <c r="AA23" s="6">
        <f>AA22/AA21</f>
        <v>0.99744755577374278</v>
      </c>
      <c r="AB23" s="5">
        <f>AB22/AB21</f>
        <v>2.4849617537118553</v>
      </c>
      <c r="AC23" s="5" t="s">
        <v>10</v>
      </c>
      <c r="AG23" s="5"/>
      <c r="AH23" s="5"/>
      <c r="AI23" s="5"/>
      <c r="AJ23" s="15" t="s">
        <v>11</v>
      </c>
      <c r="AK23" s="5">
        <f>AK22/AK21</f>
        <v>5.0330910970252987</v>
      </c>
      <c r="AL23" s="6">
        <f>AL22/AL21</f>
        <v>0.99744755577374278</v>
      </c>
      <c r="AM23" s="5">
        <f>AM22/AM21</f>
        <v>4.537239007190065</v>
      </c>
      <c r="AN23" s="6">
        <f>AN22/AN21</f>
        <v>0.86154597723916049</v>
      </c>
      <c r="AO23" s="5">
        <f>AO22/AO21</f>
        <v>2.7895744205694135</v>
      </c>
      <c r="AP23" s="5">
        <f>AP22/AP21</f>
        <v>1.9618987836984445</v>
      </c>
      <c r="AQ23" s="6">
        <f>AQ22/AQ21</f>
        <v>1.0884852608359958</v>
      </c>
      <c r="AR23" s="5">
        <f>AR22/AR21</f>
        <v>2.6893045902122212</v>
      </c>
      <c r="AS23" s="5" t="s">
        <v>10</v>
      </c>
      <c r="AW23" s="5"/>
      <c r="AX23" s="5"/>
      <c r="AY23" s="5"/>
      <c r="AZ23" s="15" t="s">
        <v>11</v>
      </c>
      <c r="BA23" s="5">
        <f>BA22/BA21</f>
        <v>5.57759859986378</v>
      </c>
      <c r="BB23" s="5">
        <f>BB22/BB21</f>
        <v>1.0884852608359958</v>
      </c>
      <c r="BC23" s="5">
        <f>BC22/BC21</f>
        <v>4.8864916602919966</v>
      </c>
      <c r="BD23" s="6">
        <f>BD22/BD21</f>
        <v>0.91868482070391633</v>
      </c>
      <c r="BE23" s="5">
        <f>BE22/BE21</f>
        <v>2.9557079974471256</v>
      </c>
      <c r="BF23" s="5">
        <f>BF22/BF21</f>
        <v>2.0640820503198132</v>
      </c>
      <c r="BG23" s="5">
        <f>BG22/BG21</f>
        <v>1.1405339068128688</v>
      </c>
      <c r="BH23" s="5">
        <f>BH22/BH21</f>
        <v>2.8046190012199657</v>
      </c>
      <c r="BI23" s="5" t="s">
        <v>10</v>
      </c>
      <c r="BM23" s="5"/>
      <c r="BN23" s="5"/>
      <c r="BO23" s="5"/>
      <c r="BP23" s="15" t="s">
        <v>11</v>
      </c>
      <c r="BQ23" s="5">
        <f>BQ22/BQ21</f>
        <v>3.2903244969170746</v>
      </c>
      <c r="BR23" s="6">
        <f>BR22/BR21</f>
        <v>0.54693489607927492</v>
      </c>
      <c r="BS23" s="5">
        <f>BS22/BS21</f>
        <v>3.1754735753047432</v>
      </c>
      <c r="BT23" s="6">
        <f>BT22/BT21</f>
        <v>0.76542823521458514</v>
      </c>
      <c r="BU23" s="5">
        <f>BU22/BU21</f>
        <v>1.9484012049257922</v>
      </c>
      <c r="BV23" s="5">
        <f>BV22/BV21</f>
        <v>1.6638406261435985</v>
      </c>
      <c r="BW23" s="6">
        <f>BW22/BW21</f>
        <v>0.70306375924613529</v>
      </c>
      <c r="BX23" s="5">
        <f>BX22/BX21</f>
        <v>2.3174764422562308</v>
      </c>
      <c r="BY23" s="5" t="s">
        <v>10</v>
      </c>
      <c r="CC23" s="5"/>
      <c r="CD23" s="5"/>
      <c r="CE23" s="5"/>
      <c r="CF23" s="15" t="s">
        <v>11</v>
      </c>
      <c r="CG23" s="5">
        <f>CG22/CG21</f>
        <v>4.3604046799787062</v>
      </c>
      <c r="CH23" s="6">
        <f>CH22/CH21</f>
        <v>0.70306375924613529</v>
      </c>
      <c r="CI23" s="5">
        <f>CI22/CI21</f>
        <v>3.9697748633329049</v>
      </c>
      <c r="CJ23" s="6">
        <f>CJ22/CJ21</f>
        <v>0.93400549879297734</v>
      </c>
      <c r="CK23" s="5">
        <f>CK22/CK21</f>
        <v>2.3405299918490385</v>
      </c>
      <c r="CL23" s="5">
        <f>CL22/CL21</f>
        <v>1.962130156291342</v>
      </c>
      <c r="CM23" s="6">
        <f>CM22/CM21</f>
        <v>0.82012012531831624</v>
      </c>
      <c r="CN23" s="5">
        <f>CN22/CN21</f>
        <v>2.6677940577028987</v>
      </c>
      <c r="CO23" s="5" t="s">
        <v>10</v>
      </c>
      <c r="CS23" s="5"/>
      <c r="CT23" s="5"/>
      <c r="CU23" s="5"/>
      <c r="CV23" s="15" t="s">
        <v>11</v>
      </c>
      <c r="CW23" s="5">
        <f>CW22/CW21</f>
        <v>5.2071380750962764</v>
      </c>
      <c r="CX23" s="6">
        <f>CX22/CX21</f>
        <v>0.82012012531831624</v>
      </c>
      <c r="CY23" s="5">
        <f>CY22/CY21</f>
        <v>4.537239007190065</v>
      </c>
      <c r="CZ23" s="6">
        <f>CZ22/CZ21</f>
        <v>1.0495853963366522</v>
      </c>
      <c r="DA23" s="5">
        <f>DA22/DA21</f>
        <v>2.6024057854912375</v>
      </c>
      <c r="DB23" s="5">
        <f>DB22/DB21</f>
        <v>2.1553316092865051</v>
      </c>
      <c r="DC23" s="6">
        <f>DC22/DC21</f>
        <v>0.89459257118152069</v>
      </c>
      <c r="DD23" s="5">
        <f>DD22/DD21</f>
        <v>2.8859165335049153</v>
      </c>
      <c r="DE23" s="5" t="s">
        <v>10</v>
      </c>
      <c r="DI23" s="5"/>
      <c r="DJ23" s="5"/>
      <c r="DK23" s="5"/>
      <c r="DL23" s="15" t="s">
        <v>11</v>
      </c>
      <c r="DM23" s="5">
        <f>DM22/DM21</f>
        <v>5.7670841209383576</v>
      </c>
      <c r="DN23" s="6">
        <f>DN22/DN21</f>
        <v>0.89459257118152069</v>
      </c>
      <c r="DO23" s="5">
        <f>DO22/DO21</f>
        <v>4.8864916602919966</v>
      </c>
      <c r="DP23" s="5">
        <f>DP22/DP21</f>
        <v>1.1188097855688455</v>
      </c>
      <c r="DQ23" s="5">
        <f>DQ22/DQ21</f>
        <v>2.7566213717046626</v>
      </c>
      <c r="DR23" s="5">
        <f>DR22/DR21</f>
        <v>2.266938853844044</v>
      </c>
      <c r="DS23" s="6">
        <f>DS22/DS21</f>
        <v>0.93714198152437878</v>
      </c>
      <c r="DT23" s="5">
        <f>DT22/DT21</f>
        <v>3.0089233700090099</v>
      </c>
      <c r="DU23" s="5" t="s">
        <v>10</v>
      </c>
    </row>
    <row r="24" spans="1:125" customFormat="1">
      <c r="A24" s="5"/>
      <c r="B24" s="9"/>
      <c r="C24" s="9"/>
      <c r="D24" s="15" t="s">
        <v>12</v>
      </c>
      <c r="F24" s="7">
        <f>ABS((2.71828182845904^(-3.5*0.24/(0.0207*F19+18.96)*(G19-F19)))-(2.71828182845904^(-5.75*0.24/(0.0207*F19+18.96)*(G19-F19))))</f>
        <v>0.17721083113078195</v>
      </c>
      <c r="H24" s="7">
        <f>ABS((2.71828182845904^(-3.5*0.24/(0.0207*H19+18.96)*(I19-H19)))-(2.71828182845904^(-5.75*0.24/(0.0207*H19+18.96)*(I19-H19))))</f>
        <v>0.17883932359232985</v>
      </c>
      <c r="I24" s="3"/>
      <c r="J24" s="8"/>
      <c r="K24" s="7">
        <f>ABS((2.71828182845904^(-3.5*0.24/(0.0207*K19+18.96)*(L19-K19)))-(2.71828182845904^(-5.75*0.24/(0.0207*K19+18.96)*(L19-K19))))</f>
        <v>0.17350242273366676</v>
      </c>
      <c r="M24" s="5"/>
      <c r="Q24" s="5"/>
      <c r="R24" s="9"/>
      <c r="S24" s="9"/>
      <c r="T24" s="15" t="s">
        <v>12</v>
      </c>
      <c r="V24" s="7">
        <f>ABS((2.71828182845904^(-3.5*0.24/(0.0207*V19+18.96)*(W19-V19)))-(2.71828182845904^(-5.75*0.24/(0.0207*V19+18.96)*(W19-V19))))</f>
        <v>0.17350242273366676</v>
      </c>
      <c r="X24" s="7">
        <f>ABS((2.71828182845904^(-3.5*0.24/(0.0207*X19+18.96)*(Y19-X19)))-(2.71828182845904^(-5.75*0.24/(0.0207*X19+18.96)*(Y19-X19))))</f>
        <v>0.17337114164149622</v>
      </c>
      <c r="Y24" s="3"/>
      <c r="Z24" s="8"/>
      <c r="AA24" s="7">
        <f>ABS((2.71828182845904^(-3.5*0.24/(0.0207*AA19+18.96)*(AB19-AA19)))-(2.71828182845904^(-5.75*0.24/(0.0207*AA19+18.96)*(AB19-AA19))))</f>
        <v>0.13967267393595637</v>
      </c>
      <c r="AC24" s="5"/>
      <c r="AG24" s="5"/>
      <c r="AH24" s="9"/>
      <c r="AI24" s="9"/>
      <c r="AJ24" s="15" t="s">
        <v>12</v>
      </c>
      <c r="AL24" s="7">
        <f>ABS((2.71828182845904^(-3.5*0.24/(0.0207*AL19+18.96)*(AM19-AL19)))-(2.71828182845904^(-5.75*0.24/(0.0207*AL19+18.96)*(AM19-AL19))))</f>
        <v>0.13967267393595637</v>
      </c>
      <c r="AN24" s="7">
        <f>ABS((2.71828182845904^(-3.5*0.24/(0.0207*AN19+18.96)*(AO19-AN19)))-(2.71828182845904^(-5.75*0.24/(0.0207*AN19+18.96)*(AO19-AN19))))</f>
        <v>0.14655166308216383</v>
      </c>
      <c r="AO24" s="3"/>
      <c r="AP24" s="8"/>
      <c r="AQ24" s="7">
        <f>ABS((2.71828182845904^(-3.5*0.24/(0.0207*AQ19+18.96)*(AR19-AQ19)))-(2.71828182845904^(-5.75*0.24/(0.0207*AQ19+18.96)*(AR19-AQ19))))</f>
        <v>0.10430331643127022</v>
      </c>
      <c r="AS24" s="5"/>
      <c r="AW24" s="5"/>
      <c r="AX24" s="9"/>
      <c r="AY24" s="9"/>
      <c r="AZ24" s="15" t="s">
        <v>12</v>
      </c>
      <c r="BB24" s="7" t="s">
        <v>10</v>
      </c>
      <c r="BD24" s="7">
        <f>ABS((2.71828182845904^(-3.5*0.24/(0.0207*BD19+18.96)*(BE19-BD19)))-(2.71828182845904^(-5.75*0.24/(0.0207*BD19+18.96)*(BE19-BD19))))</f>
        <v>0.12034997408743167</v>
      </c>
      <c r="BE24" s="3"/>
      <c r="BF24" s="8"/>
      <c r="BG24" s="7"/>
      <c r="BI24" s="5"/>
      <c r="BM24" s="5"/>
      <c r="BN24" s="9"/>
      <c r="BO24" s="9"/>
      <c r="BP24" s="15" t="s">
        <v>12</v>
      </c>
      <c r="BR24" s="7">
        <f>ABS((2.71828182845904^(-3.5*0.24/(0.0207*BR19+18.96)*(BS19-BR19)))-(2.71828182845904^(-5.75*0.24/(0.0207*BR19+18.96)*(BS19-BR19))))</f>
        <v>0.16857031459293315</v>
      </c>
      <c r="BT24" s="7">
        <f>ABS((2.71828182845904^(-3.5*0.24/(0.0207*BT19+18.96)*(BU19-BT19)))-(2.71828182845904^(-5.75*0.24/(0.0207*BT19+18.96)*(BU19-BT19))))</f>
        <v>0.18054237226346787</v>
      </c>
      <c r="BU24" s="3"/>
      <c r="BV24" s="8"/>
      <c r="BW24" s="7">
        <f>ABS((2.71828182845904^(-3.5*0.24/(0.0207*BW19+18.96)*(BX19-BW19)))-(2.71828182845904^(-5.75*0.24/(0.0207*BW19+18.96)*(BX19-BW19))))</f>
        <v>0.18017443354654505</v>
      </c>
      <c r="BY24" s="5"/>
      <c r="CC24" s="5"/>
      <c r="CD24" s="9"/>
      <c r="CE24" s="9"/>
      <c r="CF24" s="15" t="s">
        <v>12</v>
      </c>
      <c r="CH24" s="7">
        <f>ABS((2.71828182845904^(-3.5*0.24/(0.0207*CH19+18.96)*(CI19-CH19)))-(2.71828182845904^(-5.75*0.24/(0.0207*CH19+18.96)*(CI19-CH19))))</f>
        <v>0.18017443354654505</v>
      </c>
      <c r="CJ24" s="7">
        <f>ABS((2.71828182845904^(-3.5*0.24/(0.0207*CJ19+18.96)*(CK19-CJ19)))-(2.71828182845904^(-5.75*0.24/(0.0207*CJ19+18.96)*(CK19-CJ19))))</f>
        <v>0.15820993339855355</v>
      </c>
      <c r="CK24" s="3"/>
      <c r="CL24" s="8"/>
      <c r="CM24" s="7">
        <f>ABS((2.71828182845904^(-3.5*0.24/(0.0207*CM19+18.96)*(CN19-CM19)))-(2.71828182845904^(-5.75*0.24/(0.0207*CM19+18.96)*(CN19-CM19))))</f>
        <v>0.16081245815393552</v>
      </c>
      <c r="CO24" s="5"/>
      <c r="CS24" s="5"/>
      <c r="CT24" s="9"/>
      <c r="CU24" s="9"/>
      <c r="CV24" s="15" t="s">
        <v>12</v>
      </c>
      <c r="CX24" s="7">
        <f>ABS((2.71828182845904^(-3.5*0.24/(0.0207*CX19+18.96)*(CY19-CX19)))-(2.71828182845904^(-5.75*0.24/(0.0207*CX19+18.96)*(CY19-CX19))))</f>
        <v>0.16081245815393552</v>
      </c>
      <c r="CZ24" s="7">
        <f>ABS((2.71828182845904^(-3.5*0.24/(0.0207*CZ19+18.96)*(DA19-CZ19)))-(2.71828182845904^(-5.75*0.24/(0.0207*CZ19+18.96)*(DA19-CZ19))))</f>
        <v>0.12051353749864156</v>
      </c>
      <c r="DA24" s="3"/>
      <c r="DB24" s="8"/>
      <c r="DC24" s="7">
        <f>ABS((2.71828182845904^(-3.5*0.24/(0.0207*DC19+18.96)*(DD19-DC19)))-(2.71828182845904^(-5.75*0.24/(0.0207*DC19+18.96)*(DD19-DC19))))</f>
        <v>0.13228136757746156</v>
      </c>
      <c r="DE24" s="5"/>
      <c r="DI24" s="5"/>
      <c r="DJ24" s="9"/>
      <c r="DK24" s="9"/>
      <c r="DL24" s="15" t="s">
        <v>12</v>
      </c>
      <c r="DN24" s="7">
        <f>ABS((2.71828182845904^(-3.5*0.24/(0.0207*DN19+18.96)*(DO19-DN19)))-(2.71828182845904^(-5.75*0.24/(0.0207*DN19+18.96)*(DO19-DN19))))</f>
        <v>0.13228136757746156</v>
      </c>
      <c r="DP24" s="7" t="s">
        <v>10</v>
      </c>
      <c r="DQ24" s="3"/>
      <c r="DR24" s="8"/>
      <c r="DS24" s="7">
        <f>ABS((2.71828182845904^(-3.5*0.24/(0.0207*DS19+18.96)*(DT19-DS19)))-(2.71828182845904^(-5.75*0.24/(0.0207*DS19+18.96)*(DT19-DS19))))</f>
        <v>0.11042706062260108</v>
      </c>
      <c r="DU24" s="5"/>
    </row>
    <row r="25" spans="1:125">
      <c r="A25" s="5"/>
      <c r="Q25" s="5"/>
      <c r="AG25" s="5"/>
      <c r="AW25" s="5"/>
      <c r="BM25" s="5"/>
      <c r="CC25" s="5"/>
      <c r="CS25" s="5"/>
      <c r="DI25" s="5"/>
    </row>
    <row r="26" spans="1:125">
      <c r="B26" s="1" t="s">
        <v>10</v>
      </c>
      <c r="C26" s="2" t="s">
        <v>10</v>
      </c>
      <c r="R26" s="1" t="s">
        <v>10</v>
      </c>
      <c r="S26" s="2" t="s">
        <v>10</v>
      </c>
      <c r="AH26" s="1" t="s">
        <v>10</v>
      </c>
      <c r="AI26" s="2" t="s">
        <v>10</v>
      </c>
      <c r="AX26" s="1" t="s">
        <v>10</v>
      </c>
      <c r="AY26" s="2" t="s">
        <v>10</v>
      </c>
      <c r="BN26" s="1" t="s">
        <v>10</v>
      </c>
      <c r="BO26" s="2" t="s">
        <v>10</v>
      </c>
      <c r="CD26" s="1" t="s">
        <v>10</v>
      </c>
      <c r="CE26" s="2" t="s">
        <v>10</v>
      </c>
      <c r="CT26" s="1" t="s">
        <v>10</v>
      </c>
      <c r="CU26" s="11" t="s">
        <v>10</v>
      </c>
      <c r="DJ26" s="1" t="s">
        <v>10</v>
      </c>
      <c r="DK26" s="2" t="s">
        <v>10</v>
      </c>
    </row>
    <row r="27" spans="1:125" customFormat="1">
      <c r="A27" s="9"/>
      <c r="B27" s="4"/>
      <c r="C27" s="3"/>
      <c r="D27" s="3"/>
      <c r="E27" s="1" t="s">
        <v>0</v>
      </c>
      <c r="F27" s="1" t="s">
        <v>1</v>
      </c>
      <c r="G27" s="1" t="s">
        <v>2</v>
      </c>
      <c r="H27" s="1" t="s">
        <v>3</v>
      </c>
      <c r="I27" s="1" t="s">
        <v>4</v>
      </c>
      <c r="J27" s="1" t="s">
        <v>5</v>
      </c>
      <c r="K27" s="1" t="s">
        <v>6</v>
      </c>
      <c r="L27" s="1" t="s">
        <v>7</v>
      </c>
      <c r="M27" s="1" t="s">
        <v>8</v>
      </c>
      <c r="Q27" s="9"/>
      <c r="R27" s="4"/>
      <c r="S27" s="3"/>
      <c r="T27" s="3"/>
      <c r="U27" s="11" t="s">
        <v>13</v>
      </c>
      <c r="V27" s="11" t="s">
        <v>15</v>
      </c>
      <c r="W27" s="11" t="s">
        <v>14</v>
      </c>
      <c r="X27" s="11" t="s">
        <v>16</v>
      </c>
      <c r="Y27" s="11" t="s">
        <v>17</v>
      </c>
      <c r="Z27" s="11" t="s">
        <v>18</v>
      </c>
      <c r="AA27" s="11" t="s">
        <v>19</v>
      </c>
      <c r="AB27" s="11" t="s">
        <v>20</v>
      </c>
      <c r="AC27" s="11" t="s">
        <v>21</v>
      </c>
      <c r="AG27" s="9"/>
      <c r="AH27" s="4"/>
      <c r="AI27" s="3"/>
      <c r="AJ27" s="3"/>
      <c r="AK27" s="11" t="s">
        <v>23</v>
      </c>
      <c r="AL27" s="11" t="s">
        <v>27</v>
      </c>
      <c r="AM27" s="11" t="s">
        <v>22</v>
      </c>
      <c r="AN27" s="11" t="s">
        <v>24</v>
      </c>
      <c r="AO27" s="11" t="s">
        <v>28</v>
      </c>
      <c r="AP27" s="11" t="s">
        <v>25</v>
      </c>
      <c r="AQ27" s="11" t="s">
        <v>29</v>
      </c>
      <c r="AR27" s="11" t="s">
        <v>26</v>
      </c>
      <c r="AS27" s="11" t="s">
        <v>30</v>
      </c>
      <c r="AW27" s="9"/>
      <c r="AX27" s="4"/>
      <c r="AY27" s="3"/>
      <c r="AZ27" s="3"/>
      <c r="BA27" s="11" t="s">
        <v>31</v>
      </c>
      <c r="BB27" s="11" t="s">
        <v>32</v>
      </c>
      <c r="BC27" s="11" t="s">
        <v>33</v>
      </c>
      <c r="BD27" s="11" t="s">
        <v>34</v>
      </c>
      <c r="BE27" s="11" t="s">
        <v>35</v>
      </c>
      <c r="BF27" s="11" t="s">
        <v>36</v>
      </c>
      <c r="BG27" s="11" t="s">
        <v>37</v>
      </c>
      <c r="BH27" s="11" t="s">
        <v>38</v>
      </c>
      <c r="BI27" s="11" t="s">
        <v>39</v>
      </c>
      <c r="BM27" s="9"/>
      <c r="BN27" s="4"/>
      <c r="BO27" s="3"/>
      <c r="BP27" s="3"/>
      <c r="BQ27" s="1" t="s">
        <v>0</v>
      </c>
      <c r="BR27" s="11" t="s">
        <v>42</v>
      </c>
      <c r="BS27" s="1" t="s">
        <v>2</v>
      </c>
      <c r="BT27" s="1" t="s">
        <v>3</v>
      </c>
      <c r="BU27" s="11" t="s">
        <v>43</v>
      </c>
      <c r="BV27" s="1" t="s">
        <v>5</v>
      </c>
      <c r="BW27" s="11" t="s">
        <v>44</v>
      </c>
      <c r="BX27" s="1" t="s">
        <v>7</v>
      </c>
      <c r="BY27" s="11" t="s">
        <v>45</v>
      </c>
      <c r="CC27" s="9"/>
      <c r="CD27" s="4"/>
      <c r="CE27" s="3"/>
      <c r="CF27" s="3"/>
      <c r="CG27" s="11" t="s">
        <v>13</v>
      </c>
      <c r="CH27" s="11" t="s">
        <v>46</v>
      </c>
      <c r="CI27" s="11" t="s">
        <v>14</v>
      </c>
      <c r="CJ27" s="11" t="s">
        <v>16</v>
      </c>
      <c r="CK27" s="11" t="s">
        <v>47</v>
      </c>
      <c r="CL27" s="11" t="s">
        <v>18</v>
      </c>
      <c r="CM27" s="11" t="s">
        <v>48</v>
      </c>
      <c r="CN27" s="11" t="s">
        <v>20</v>
      </c>
      <c r="CO27" s="11" t="s">
        <v>49</v>
      </c>
      <c r="CS27" s="9"/>
      <c r="CT27" s="4"/>
      <c r="CU27" s="3"/>
      <c r="CV27" s="3"/>
      <c r="CW27" s="11" t="s">
        <v>23</v>
      </c>
      <c r="CX27" s="11" t="s">
        <v>50</v>
      </c>
      <c r="CY27" s="11" t="s">
        <v>22</v>
      </c>
      <c r="CZ27" s="11" t="s">
        <v>24</v>
      </c>
      <c r="DA27" s="11" t="s">
        <v>51</v>
      </c>
      <c r="DB27" s="11" t="s">
        <v>25</v>
      </c>
      <c r="DC27" s="11" t="s">
        <v>52</v>
      </c>
      <c r="DD27" s="11" t="s">
        <v>26</v>
      </c>
      <c r="DE27" s="11" t="s">
        <v>53</v>
      </c>
      <c r="DI27" s="9"/>
      <c r="DJ27" s="4"/>
      <c r="DK27" s="3"/>
      <c r="DL27" s="3"/>
      <c r="DM27" s="11" t="s">
        <v>31</v>
      </c>
      <c r="DN27" s="11" t="s">
        <v>54</v>
      </c>
      <c r="DO27" s="11" t="s">
        <v>33</v>
      </c>
      <c r="DP27" s="11" t="s">
        <v>34</v>
      </c>
      <c r="DQ27" s="11" t="s">
        <v>57</v>
      </c>
      <c r="DR27" s="11" t="s">
        <v>36</v>
      </c>
      <c r="DS27" s="11" t="s">
        <v>55</v>
      </c>
      <c r="DT27" s="11" t="s">
        <v>38</v>
      </c>
      <c r="DU27" s="11" t="s">
        <v>56</v>
      </c>
    </row>
    <row r="28" spans="1:125" customFormat="1">
      <c r="A28" s="1">
        <f>A18-10</f>
        <v>580</v>
      </c>
      <c r="B28" s="1">
        <v>98</v>
      </c>
      <c r="C28" s="2">
        <f>B28*(2^(A28/1200))</f>
        <v>137.00105354954391</v>
      </c>
      <c r="D28" s="2" t="s">
        <v>66</v>
      </c>
      <c r="E28" s="4">
        <v>2</v>
      </c>
      <c r="F28" s="4">
        <v>2</v>
      </c>
      <c r="G28" s="4">
        <v>3</v>
      </c>
      <c r="H28" s="4">
        <v>4</v>
      </c>
      <c r="I28" s="4">
        <v>3</v>
      </c>
      <c r="J28" s="4">
        <v>5</v>
      </c>
      <c r="K28" s="4">
        <v>4</v>
      </c>
      <c r="L28" s="4">
        <v>6</v>
      </c>
      <c r="M28" s="4">
        <v>5</v>
      </c>
      <c r="Q28" s="1">
        <f>Q18-10</f>
        <v>580</v>
      </c>
      <c r="R28" s="1">
        <f>98*2</f>
        <v>196</v>
      </c>
      <c r="S28" s="2">
        <f>R28*(2^(Q28/1200))</f>
        <v>274.00210709908782</v>
      </c>
      <c r="T28" s="2" t="s">
        <v>66</v>
      </c>
      <c r="U28" s="4">
        <v>2</v>
      </c>
      <c r="V28" s="4">
        <v>2</v>
      </c>
      <c r="W28" s="4">
        <v>3</v>
      </c>
      <c r="X28" s="4">
        <v>4</v>
      </c>
      <c r="Y28" s="4">
        <v>3</v>
      </c>
      <c r="Z28" s="4">
        <v>5</v>
      </c>
      <c r="AA28" s="4">
        <v>4</v>
      </c>
      <c r="AB28" s="4">
        <v>6</v>
      </c>
      <c r="AC28" s="4">
        <v>5</v>
      </c>
      <c r="AG28" s="1">
        <f>AG18-10</f>
        <v>580</v>
      </c>
      <c r="AH28" s="1">
        <f>98*4</f>
        <v>392</v>
      </c>
      <c r="AI28" s="2">
        <f>AH28*(2^(AG28/1200))</f>
        <v>548.00421419817565</v>
      </c>
      <c r="AJ28" s="2" t="s">
        <v>66</v>
      </c>
      <c r="AK28" s="4">
        <v>2</v>
      </c>
      <c r="AL28" s="4">
        <v>2</v>
      </c>
      <c r="AM28" s="4">
        <v>3</v>
      </c>
      <c r="AN28" s="4">
        <v>4</v>
      </c>
      <c r="AO28" s="4">
        <v>3</v>
      </c>
      <c r="AP28" s="4">
        <v>5</v>
      </c>
      <c r="AQ28" s="4">
        <v>4</v>
      </c>
      <c r="AR28" s="4">
        <v>6</v>
      </c>
      <c r="AS28" s="4">
        <v>5</v>
      </c>
      <c r="AW28" s="1">
        <f>AW18-10</f>
        <v>580</v>
      </c>
      <c r="AX28" s="1">
        <f>98*8</f>
        <v>784</v>
      </c>
      <c r="AY28" s="2">
        <f>AX28*(2^(AW28/1200))</f>
        <v>1096.0084283963513</v>
      </c>
      <c r="AZ28" s="2" t="s">
        <v>66</v>
      </c>
      <c r="BA28" s="4">
        <v>2</v>
      </c>
      <c r="BB28" s="4">
        <v>2</v>
      </c>
      <c r="BC28" s="4">
        <v>3</v>
      </c>
      <c r="BD28" s="4">
        <v>4</v>
      </c>
      <c r="BE28" s="4">
        <v>3</v>
      </c>
      <c r="BF28" s="4">
        <v>5</v>
      </c>
      <c r="BG28" s="4">
        <v>4</v>
      </c>
      <c r="BH28" s="4">
        <v>6</v>
      </c>
      <c r="BI28" s="4">
        <v>5</v>
      </c>
      <c r="BM28" s="1">
        <f>BM18+10</f>
        <v>620</v>
      </c>
      <c r="BN28" s="1">
        <v>98</v>
      </c>
      <c r="BO28" s="2">
        <f>BN28*(2^(BM28/1200))</f>
        <v>140.20330137865531</v>
      </c>
      <c r="BP28" s="2" t="s">
        <v>66</v>
      </c>
      <c r="BQ28" s="4">
        <v>2</v>
      </c>
      <c r="BR28" s="4">
        <v>2</v>
      </c>
      <c r="BS28" s="4">
        <v>3</v>
      </c>
      <c r="BT28" s="4">
        <v>4</v>
      </c>
      <c r="BU28" s="4">
        <v>3</v>
      </c>
      <c r="BV28" s="4">
        <v>5</v>
      </c>
      <c r="BW28" s="4">
        <v>4</v>
      </c>
      <c r="BX28" s="4">
        <v>6</v>
      </c>
      <c r="BY28" s="4">
        <v>5</v>
      </c>
      <c r="CC28" s="1">
        <f>CC18+10</f>
        <v>620</v>
      </c>
      <c r="CD28" s="1">
        <f>98*2</f>
        <v>196</v>
      </c>
      <c r="CE28" s="2">
        <f>CD28*(2^(CC28/1200))</f>
        <v>280.40660275731062</v>
      </c>
      <c r="CF28" s="2" t="s">
        <v>66</v>
      </c>
      <c r="CG28" s="4">
        <v>2</v>
      </c>
      <c r="CH28" s="4">
        <v>2</v>
      </c>
      <c r="CI28" s="4">
        <v>3</v>
      </c>
      <c r="CJ28" s="4">
        <v>4</v>
      </c>
      <c r="CK28" s="4">
        <v>3</v>
      </c>
      <c r="CL28" s="4">
        <v>5</v>
      </c>
      <c r="CM28" s="4">
        <v>4</v>
      </c>
      <c r="CN28" s="4">
        <v>6</v>
      </c>
      <c r="CO28" s="4">
        <v>5</v>
      </c>
      <c r="CS28" s="1">
        <f>CS18+10</f>
        <v>620</v>
      </c>
      <c r="CT28" s="1">
        <f>98*4</f>
        <v>392</v>
      </c>
      <c r="CU28" s="2">
        <f>CT28*(2^(CS28/1200))</f>
        <v>560.81320551462125</v>
      </c>
      <c r="CV28" s="2" t="s">
        <v>66</v>
      </c>
      <c r="CW28" s="4">
        <v>2</v>
      </c>
      <c r="CX28" s="4">
        <v>2</v>
      </c>
      <c r="CY28" s="4">
        <v>3</v>
      </c>
      <c r="CZ28" s="4">
        <v>4</v>
      </c>
      <c r="DA28" s="4">
        <v>3</v>
      </c>
      <c r="DB28" s="4">
        <v>5</v>
      </c>
      <c r="DC28" s="4">
        <v>4</v>
      </c>
      <c r="DD28" s="4">
        <v>6</v>
      </c>
      <c r="DE28" s="4">
        <v>5</v>
      </c>
      <c r="DI28" s="1">
        <f>DI18+10</f>
        <v>620</v>
      </c>
      <c r="DJ28" s="1">
        <f>98*8</f>
        <v>784</v>
      </c>
      <c r="DK28" s="2">
        <f>DJ28*(2^(DI28/1200))</f>
        <v>1121.6264110292425</v>
      </c>
      <c r="DL28" s="2" t="s">
        <v>66</v>
      </c>
      <c r="DM28" s="4">
        <v>2</v>
      </c>
      <c r="DN28" s="4">
        <v>2</v>
      </c>
      <c r="DO28" s="4">
        <v>3</v>
      </c>
      <c r="DP28" s="4">
        <v>4</v>
      </c>
      <c r="DQ28" s="4">
        <v>3</v>
      </c>
      <c r="DR28" s="4">
        <v>5</v>
      </c>
      <c r="DS28" s="4">
        <v>4</v>
      </c>
      <c r="DT28" s="4">
        <v>6</v>
      </c>
      <c r="DU28" s="4">
        <v>5</v>
      </c>
    </row>
    <row r="29" spans="1:125" customFormat="1">
      <c r="A29" s="2"/>
      <c r="B29" s="1"/>
      <c r="C29" s="2"/>
      <c r="D29" s="2" t="s">
        <v>63</v>
      </c>
      <c r="E29" s="3">
        <f>B28*E28</f>
        <v>196</v>
      </c>
      <c r="F29" s="3">
        <f>C28*F28</f>
        <v>274.00210709908782</v>
      </c>
      <c r="G29" s="3">
        <f>B28*G28</f>
        <v>294</v>
      </c>
      <c r="H29" s="3">
        <f>B28*H28</f>
        <v>392</v>
      </c>
      <c r="I29" s="3">
        <f>C28*I28</f>
        <v>411.00316064863171</v>
      </c>
      <c r="J29" s="3">
        <f>B28*J28</f>
        <v>490</v>
      </c>
      <c r="K29" s="3">
        <f>C28*K28</f>
        <v>548.00421419817565</v>
      </c>
      <c r="L29" s="3">
        <f>B28*L28</f>
        <v>588</v>
      </c>
      <c r="M29" s="3">
        <f>C28*M28</f>
        <v>685.00526774771959</v>
      </c>
      <c r="Q29" s="2"/>
      <c r="R29" s="1"/>
      <c r="S29" s="2"/>
      <c r="T29" s="2" t="s">
        <v>63</v>
      </c>
      <c r="U29" s="3">
        <f>R28*U28</f>
        <v>392</v>
      </c>
      <c r="V29" s="3">
        <f>S28*V28</f>
        <v>548.00421419817565</v>
      </c>
      <c r="W29" s="3">
        <f>R28*W28</f>
        <v>588</v>
      </c>
      <c r="X29" s="3">
        <f>R28*X28</f>
        <v>784</v>
      </c>
      <c r="Y29" s="3">
        <f>S28*Y28</f>
        <v>822.00632129726341</v>
      </c>
      <c r="Z29" s="3">
        <f>R28*Z28</f>
        <v>980</v>
      </c>
      <c r="AA29" s="3">
        <f>S28*AA28</f>
        <v>1096.0084283963513</v>
      </c>
      <c r="AB29" s="3">
        <f>R28*AB28</f>
        <v>1176</v>
      </c>
      <c r="AC29" s="3">
        <f>S28*AC28</f>
        <v>1370.0105354954392</v>
      </c>
      <c r="AG29" s="2"/>
      <c r="AH29" s="1"/>
      <c r="AI29" s="2"/>
      <c r="AJ29" s="2" t="s">
        <v>63</v>
      </c>
      <c r="AK29" s="3">
        <f>AH28*AK28</f>
        <v>784</v>
      </c>
      <c r="AL29" s="3">
        <f>AI28*AL28</f>
        <v>1096.0084283963513</v>
      </c>
      <c r="AM29" s="3">
        <f>AH28*AM28</f>
        <v>1176</v>
      </c>
      <c r="AN29" s="3">
        <f>AH28*AN28</f>
        <v>1568</v>
      </c>
      <c r="AO29" s="3">
        <f>AI28*AO28</f>
        <v>1644.0126425945268</v>
      </c>
      <c r="AP29" s="3">
        <f>AH28*AP28</f>
        <v>1960</v>
      </c>
      <c r="AQ29" s="3">
        <f>AI28*AQ28</f>
        <v>2192.0168567927026</v>
      </c>
      <c r="AR29" s="3">
        <f>AH28*AR28</f>
        <v>2352</v>
      </c>
      <c r="AS29" s="3">
        <f>AI28*AS28</f>
        <v>2740.0210709908783</v>
      </c>
      <c r="AW29" s="2"/>
      <c r="AX29" s="1"/>
      <c r="AY29" s="2"/>
      <c r="AZ29" s="2" t="s">
        <v>63</v>
      </c>
      <c r="BA29" s="3">
        <f>AX28*BA28</f>
        <v>1568</v>
      </c>
      <c r="BB29" s="3">
        <f>AY28*BB28</f>
        <v>2192.0168567927026</v>
      </c>
      <c r="BC29" s="3">
        <f>AX28*BC28</f>
        <v>2352</v>
      </c>
      <c r="BD29" s="3">
        <f>AX28*BD28</f>
        <v>3136</v>
      </c>
      <c r="BE29" s="3">
        <f>AY28*BE28</f>
        <v>3288.0252851890536</v>
      </c>
      <c r="BF29" s="3">
        <f>AX28*BF28</f>
        <v>3920</v>
      </c>
      <c r="BG29" s="3">
        <f>AY28*BG28</f>
        <v>4384.0337135854052</v>
      </c>
      <c r="BH29" s="3">
        <f>AX28*BH28</f>
        <v>4704</v>
      </c>
      <c r="BI29" s="3">
        <f>AY28*BI28</f>
        <v>5480.0421419817567</v>
      </c>
      <c r="BM29" s="2"/>
      <c r="BN29" s="1"/>
      <c r="BO29" s="2"/>
      <c r="BP29" s="2" t="s">
        <v>63</v>
      </c>
      <c r="BQ29" s="3">
        <f>BN28*BQ28</f>
        <v>196</v>
      </c>
      <c r="BR29" s="3">
        <f>BO28*BR28</f>
        <v>280.40660275731062</v>
      </c>
      <c r="BS29" s="3">
        <f>BN28*BS28</f>
        <v>294</v>
      </c>
      <c r="BT29" s="3">
        <f>BN28*BT28</f>
        <v>392</v>
      </c>
      <c r="BU29" s="3">
        <f>BO28*BU28</f>
        <v>420.60990413596596</v>
      </c>
      <c r="BV29" s="3">
        <f>BN28*BV28</f>
        <v>490</v>
      </c>
      <c r="BW29" s="3">
        <f>BO28*BW28</f>
        <v>560.81320551462125</v>
      </c>
      <c r="BX29" s="3">
        <f>BN28*BX28</f>
        <v>588</v>
      </c>
      <c r="BY29" s="3">
        <f>BO28*BY28</f>
        <v>701.01650689327653</v>
      </c>
      <c r="CC29" s="2"/>
      <c r="CD29" s="1"/>
      <c r="CE29" s="2"/>
      <c r="CF29" s="2" t="s">
        <v>63</v>
      </c>
      <c r="CG29" s="3">
        <f>CD28*CG28</f>
        <v>392</v>
      </c>
      <c r="CH29" s="3">
        <f>CE28*CH28</f>
        <v>560.81320551462125</v>
      </c>
      <c r="CI29" s="3">
        <f>CD28*CI28</f>
        <v>588</v>
      </c>
      <c r="CJ29" s="3">
        <f>CD28*CJ28</f>
        <v>784</v>
      </c>
      <c r="CK29" s="3">
        <f>CE28*CK28</f>
        <v>841.21980827193192</v>
      </c>
      <c r="CL29" s="3">
        <f>CD28*CL28</f>
        <v>980</v>
      </c>
      <c r="CM29" s="3">
        <f>CE28*CM28</f>
        <v>1121.6264110292425</v>
      </c>
      <c r="CN29" s="3">
        <f>CD28*CN28</f>
        <v>1176</v>
      </c>
      <c r="CO29" s="3">
        <f>CE28*CO28</f>
        <v>1402.0330137865531</v>
      </c>
      <c r="CS29" s="2"/>
      <c r="CT29" s="1"/>
      <c r="CU29" s="2"/>
      <c r="CV29" s="2" t="s">
        <v>63</v>
      </c>
      <c r="CW29" s="3">
        <f>CT28*CW28</f>
        <v>784</v>
      </c>
      <c r="CX29" s="3">
        <f>CU28*CX28</f>
        <v>1121.6264110292425</v>
      </c>
      <c r="CY29" s="3">
        <f>CT28*CY28</f>
        <v>1176</v>
      </c>
      <c r="CZ29" s="3">
        <f>CT28*CZ28</f>
        <v>1568</v>
      </c>
      <c r="DA29" s="3">
        <f>CU28*DA28</f>
        <v>1682.4396165438638</v>
      </c>
      <c r="DB29" s="3">
        <f>CT28*DB28</f>
        <v>1960</v>
      </c>
      <c r="DC29" s="3">
        <f>CU28*DC28</f>
        <v>2243.252822058485</v>
      </c>
      <c r="DD29" s="3">
        <f>CT28*DD28</f>
        <v>2352</v>
      </c>
      <c r="DE29" s="3">
        <f>CU28*DE28</f>
        <v>2804.0660275731061</v>
      </c>
      <c r="DI29" s="2"/>
      <c r="DJ29" s="1"/>
      <c r="DK29" s="2"/>
      <c r="DL29" s="2" t="s">
        <v>63</v>
      </c>
      <c r="DM29" s="3">
        <f>DJ28*DM28</f>
        <v>1568</v>
      </c>
      <c r="DN29" s="3">
        <f>DK28*DN28</f>
        <v>2243.252822058485</v>
      </c>
      <c r="DO29" s="3">
        <f>DJ28*DO28</f>
        <v>2352</v>
      </c>
      <c r="DP29" s="3">
        <f>DJ28*DP28</f>
        <v>3136</v>
      </c>
      <c r="DQ29" s="3">
        <f>DK28*DQ28</f>
        <v>3364.8792330877277</v>
      </c>
      <c r="DR29" s="3">
        <f>DJ28*DR28</f>
        <v>3920</v>
      </c>
      <c r="DS29" s="3">
        <f>DK28*DS28</f>
        <v>4486.50564411697</v>
      </c>
      <c r="DT29" s="3">
        <f>DJ28*DT28</f>
        <v>4704</v>
      </c>
      <c r="DU29" s="3">
        <f>DK28*DU28</f>
        <v>5608.1320551462122</v>
      </c>
    </row>
    <row r="30" spans="1:125" customFormat="1">
      <c r="A30" s="4"/>
      <c r="B30" s="4"/>
      <c r="C30" s="3"/>
      <c r="D30" s="2" t="s">
        <v>9</v>
      </c>
      <c r="E30" s="3"/>
      <c r="F30" s="3"/>
      <c r="G30" s="3"/>
      <c r="H30" s="4"/>
      <c r="I30" s="4"/>
      <c r="J30" s="3"/>
      <c r="K30" s="3"/>
      <c r="L30" s="3"/>
      <c r="M30" s="3"/>
      <c r="Q30" s="4"/>
      <c r="R30" s="4"/>
      <c r="S30" s="3"/>
      <c r="T30" s="2" t="s">
        <v>9</v>
      </c>
      <c r="U30" s="3"/>
      <c r="V30" s="3"/>
      <c r="W30" s="3"/>
      <c r="X30" s="4"/>
      <c r="Y30" s="4"/>
      <c r="Z30" s="3"/>
      <c r="AA30" s="3"/>
      <c r="AB30" s="3"/>
      <c r="AC30" s="3"/>
      <c r="AG30" s="4"/>
      <c r="AH30" s="4"/>
      <c r="AI30" s="3"/>
      <c r="AJ30" s="2" t="s">
        <v>9</v>
      </c>
      <c r="AK30" s="3"/>
      <c r="AL30" s="3"/>
      <c r="AM30" s="3"/>
      <c r="AN30" s="4"/>
      <c r="AO30" s="4"/>
      <c r="AP30" s="3"/>
      <c r="AQ30" s="3"/>
      <c r="AR30" s="3"/>
      <c r="AS30" s="3"/>
      <c r="AW30" s="4"/>
      <c r="AX30" s="4"/>
      <c r="AY30" s="3"/>
      <c r="AZ30" s="2" t="s">
        <v>9</v>
      </c>
      <c r="BA30" s="3"/>
      <c r="BB30" s="3"/>
      <c r="BC30" s="3"/>
      <c r="BD30" s="4"/>
      <c r="BE30" s="4"/>
      <c r="BF30" s="3"/>
      <c r="BG30" s="3"/>
      <c r="BH30" s="3"/>
      <c r="BI30" s="3"/>
      <c r="BM30" s="4"/>
      <c r="BN30" s="4"/>
      <c r="BO30" s="3"/>
      <c r="BP30" s="2" t="s">
        <v>9</v>
      </c>
      <c r="BQ30" s="3"/>
      <c r="BR30" s="3"/>
      <c r="BS30" s="3"/>
      <c r="BT30" s="4"/>
      <c r="BU30" s="4"/>
      <c r="BV30" s="3"/>
      <c r="BW30" s="3"/>
      <c r="BX30" s="3"/>
      <c r="BY30" s="3"/>
      <c r="CC30" s="4"/>
      <c r="CD30" s="4"/>
      <c r="CE30" s="3"/>
      <c r="CF30" s="2" t="s">
        <v>9</v>
      </c>
      <c r="CG30" s="3"/>
      <c r="CH30" s="3"/>
      <c r="CI30" s="3"/>
      <c r="CJ30" s="4"/>
      <c r="CK30" s="4"/>
      <c r="CL30" s="3"/>
      <c r="CM30" s="3"/>
      <c r="CN30" s="3"/>
      <c r="CO30" s="3"/>
      <c r="CS30" s="4"/>
      <c r="CT30" s="4"/>
      <c r="CU30" s="3"/>
      <c r="CV30" s="2" t="s">
        <v>9</v>
      </c>
      <c r="CW30" s="3"/>
      <c r="CX30" s="3"/>
      <c r="CY30" s="3"/>
      <c r="CZ30" s="4"/>
      <c r="DA30" s="4"/>
      <c r="DB30" s="3"/>
      <c r="DC30" s="3"/>
      <c r="DD30" s="3"/>
      <c r="DE30" s="3"/>
      <c r="DI30" s="4"/>
      <c r="DJ30" s="4"/>
      <c r="DK30" s="3"/>
      <c r="DL30" s="2" t="s">
        <v>9</v>
      </c>
      <c r="DM30" s="3"/>
      <c r="DN30" s="3"/>
      <c r="DO30" s="3"/>
      <c r="DP30" s="4"/>
      <c r="DQ30" s="4"/>
      <c r="DR30" s="3"/>
      <c r="DS30" s="3"/>
      <c r="DT30" s="3"/>
      <c r="DU30" s="3"/>
    </row>
    <row r="31" spans="1:125" customFormat="1">
      <c r="A31" s="4"/>
      <c r="B31" s="4"/>
      <c r="C31" s="3"/>
      <c r="D31" s="15" t="s">
        <v>65</v>
      </c>
      <c r="E31" s="3">
        <f>24.7*(4.37*((F29+E29)/2000)+1)/2</f>
        <v>25.032889359542111</v>
      </c>
      <c r="F31" s="3">
        <f>24.7*(4.37*((G29+F29)/2000)+1)/2</f>
        <v>27.677394859542108</v>
      </c>
      <c r="G31" s="3">
        <f>24.7*(4.37*((H29+G29)/2000)+1)/2</f>
        <v>30.861538500000005</v>
      </c>
      <c r="H31" s="3">
        <f>24.7*(4.37*((I29+H29)/2000)+1)/2</f>
        <v>34.018839539313163</v>
      </c>
      <c r="I31" s="3">
        <f>24.7*(4.37*((J29+I29)/2000)+1)/2</f>
        <v>36.663345039313164</v>
      </c>
      <c r="J31" s="3">
        <f>24.7*(4.37*((K29+J29)/2000)+1)/2</f>
        <v>40.360284219084228</v>
      </c>
      <c r="K31" s="3">
        <f>24.7*(4.37*((L29+K29)/2000)+1)/2</f>
        <v>43.004789719084222</v>
      </c>
      <c r="L31" s="3">
        <f>24.7*(4.37*((M29+L29)/2000)+1)/2</f>
        <v>46.701728898855279</v>
      </c>
      <c r="M31" s="3" t="s">
        <v>10</v>
      </c>
      <c r="Q31" s="4"/>
      <c r="R31" s="4"/>
      <c r="S31" s="3"/>
      <c r="T31" s="15" t="s">
        <v>65</v>
      </c>
      <c r="U31" s="3">
        <f>24.7*(4.37*((V29+U29)/2000)+1)/2</f>
        <v>37.71577871908422</v>
      </c>
      <c r="V31" s="3">
        <f>24.7*(4.37*((W29+V29)/2000)+1)/2</f>
        <v>43.004789719084222</v>
      </c>
      <c r="W31" s="3">
        <f>24.7*(4.37*((X29+W29)/2000)+1)/2</f>
        <v>49.373077000000002</v>
      </c>
      <c r="X31" s="3">
        <f>24.7*(4.37*((Y29+X29)/2000)+1)/2</f>
        <v>55.687679078626324</v>
      </c>
      <c r="Y31" s="3">
        <f>24.7*(4.37*((Z29+Y29)/2000)+1)/2</f>
        <v>60.976690078626319</v>
      </c>
      <c r="Z31" s="3">
        <f>24.7*(4.37*((AA29+Z29)/2000)+1)/2</f>
        <v>68.370568438168448</v>
      </c>
      <c r="AA31" s="3">
        <f>24.7*(4.37*((AB29+AA29)/2000)+1)/2</f>
        <v>73.659579438168436</v>
      </c>
      <c r="AB31" s="3">
        <f>24.7*(4.37*((AC29+AB29)/2000)+1)/2</f>
        <v>81.05345779771055</v>
      </c>
      <c r="AC31" s="3" t="s">
        <v>10</v>
      </c>
      <c r="AG31" s="4"/>
      <c r="AH31" s="4"/>
      <c r="AI31" s="3"/>
      <c r="AJ31" s="15" t="s">
        <v>65</v>
      </c>
      <c r="AK31" s="3">
        <f>24.7*(4.37*((AL29+AK29)/2000)+1)/2</f>
        <v>63.081557438168439</v>
      </c>
      <c r="AL31" s="3">
        <f>24.7*(4.37*((AM29+AL29)/2000)+1)/2</f>
        <v>73.659579438168436</v>
      </c>
      <c r="AM31" s="3">
        <f>24.7*(4.37*((AN29+AM29)/2000)+1)/2</f>
        <v>86.39615400000001</v>
      </c>
      <c r="AN31" s="3">
        <f>24.7*(4.37*((AO29+AN29)/2000)+1)/2</f>
        <v>99.025358157252654</v>
      </c>
      <c r="AO31" s="3">
        <f>24.7*(4.37*((AP29+AO29)/2000)+1)/2</f>
        <v>109.60338015725264</v>
      </c>
      <c r="AP31" s="3">
        <f>24.7*(4.37*((AQ29+AP29)/2000)+1)/2</f>
        <v>124.3911368763369</v>
      </c>
      <c r="AQ31" s="3">
        <f>24.7*(4.37*((AR29+AQ29)/2000)+1)/2</f>
        <v>134.96915887633688</v>
      </c>
      <c r="AR31" s="3">
        <f>24.7*(4.37*((AS29+AR29)/2000)+1)/2</f>
        <v>149.75691559542111</v>
      </c>
      <c r="AS31" s="3" t="s">
        <v>10</v>
      </c>
      <c r="AW31" s="4"/>
      <c r="AX31" s="4"/>
      <c r="AY31" s="3"/>
      <c r="AZ31" s="15" t="s">
        <v>65</v>
      </c>
      <c r="BA31" s="3">
        <f>24.7*(4.37*((BB29+BA29)/2000)+1)/2</f>
        <v>113.81311487633688</v>
      </c>
      <c r="BB31" s="3">
        <f>24.7*(4.37*((BC29+BB29)/2000)+1)/2</f>
        <v>134.96915887633688</v>
      </c>
      <c r="BC31" s="3">
        <f>24.7*(4.37*((BD29+BC29)/2000)+1)/2</f>
        <v>160.44230800000003</v>
      </c>
      <c r="BD31" s="3">
        <f>24.7*(4.37*((BE29+BD29)/2000)+1)/2</f>
        <v>185.70071631450531</v>
      </c>
      <c r="BE31" s="3">
        <f>24.7*(4.37*((BF29+BE29)/2000)+1)/2</f>
        <v>206.85676031450529</v>
      </c>
      <c r="BF31" s="3">
        <f>24.7*(4.37*((BG29+BF29)/2000)+1)/2</f>
        <v>236.43227375267381</v>
      </c>
      <c r="BG31" s="3">
        <f>24.7*(4.37*((BH29+BG29)/2000)+1)/2</f>
        <v>257.58831775267373</v>
      </c>
      <c r="BH31" s="3">
        <f>24.7*(4.37*((BI29+BH29)/2000)+1)/2</f>
        <v>287.16383119084225</v>
      </c>
      <c r="BI31" s="3" t="s">
        <v>10</v>
      </c>
      <c r="BM31" s="4"/>
      <c r="BN31" s="4"/>
      <c r="BO31" s="3"/>
      <c r="BP31" s="15" t="s">
        <v>65</v>
      </c>
      <c r="BQ31" s="3">
        <f>24.7*(4.37*((BR29+BQ29)/2000)+1)/2</f>
        <v>25.205713073755337</v>
      </c>
      <c r="BR31" s="3">
        <f>24.7*(4.37*((BS29+BR29)/2000)+1)/2</f>
        <v>27.850218573755338</v>
      </c>
      <c r="BS31" s="3">
        <f>24.7*(4.37*((BT29+BS29)/2000)+1)/2</f>
        <v>30.861538500000005</v>
      </c>
      <c r="BT31" s="3">
        <f>24.7*(4.37*((BU29+BT29)/2000)+1)/2</f>
        <v>34.278075110633011</v>
      </c>
      <c r="BU31" s="3">
        <f>24.7*(4.37*((BV29+BU29)/2000)+1)/2</f>
        <v>36.922580610633005</v>
      </c>
      <c r="BV31" s="3">
        <f>24.7*(4.37*((BW29+BV29)/2000)+1)/2</f>
        <v>40.705931647510667</v>
      </c>
      <c r="BW31" s="3">
        <f>24.7*(4.37*((BX29+BW29)/2000)+1)/2</f>
        <v>43.350437147510675</v>
      </c>
      <c r="BX31" s="3">
        <f>24.7*(4.37*((BY29+BX29)/2000)+1)/2</f>
        <v>47.133788184388351</v>
      </c>
      <c r="BY31" s="3" t="s">
        <v>10</v>
      </c>
      <c r="CC31" s="4"/>
      <c r="CD31" s="4"/>
      <c r="CE31" s="3"/>
      <c r="CF31" s="15" t="s">
        <v>65</v>
      </c>
      <c r="CG31" s="3">
        <f>24.7*(4.37*((CH29+CG29)/2000)+1)/2</f>
        <v>38.061426147510673</v>
      </c>
      <c r="CH31" s="3">
        <f>24.7*(4.37*((CI29+CH29)/2000)+1)/2</f>
        <v>43.350437147510675</v>
      </c>
      <c r="CI31" s="3">
        <f>24.7*(4.37*((CJ29+CI29)/2000)+1)/2</f>
        <v>49.373077000000002</v>
      </c>
      <c r="CJ31" s="3">
        <f>24.7*(4.37*((CK29+CJ29)/2000)+1)/2</f>
        <v>56.206150221266022</v>
      </c>
      <c r="CK31" s="3">
        <f>24.7*(4.37*((CL29+CK29)/2000)+1)/2</f>
        <v>61.495161221266017</v>
      </c>
      <c r="CL31" s="3">
        <f>24.7*(4.37*((CM29+CL29)/2000)+1)/2</f>
        <v>69.06186329502134</v>
      </c>
      <c r="CM31" s="3">
        <f>24.7*(4.37*((CN29+CM29)/2000)+1)/2</f>
        <v>74.350874295021356</v>
      </c>
      <c r="CN31" s="3">
        <f>24.7*(4.37*((CO29+CN29)/2000)+1)/2</f>
        <v>81.917576368776693</v>
      </c>
      <c r="CO31" s="3" t="s">
        <v>10</v>
      </c>
      <c r="CS31" s="4"/>
      <c r="CT31" s="4"/>
      <c r="CU31" s="3"/>
      <c r="CV31" s="15" t="s">
        <v>65</v>
      </c>
      <c r="CW31" s="3">
        <f>24.7*(4.37*((CX29+CW29)/2000)+1)/2</f>
        <v>63.772852295021352</v>
      </c>
      <c r="CX31" s="3">
        <f>24.7*(4.37*((CY29+CX29)/2000)+1)/2</f>
        <v>74.350874295021356</v>
      </c>
      <c r="CY31" s="3">
        <f>24.7*(4.37*((CZ29+CY29)/2000)+1)/2</f>
        <v>86.39615400000001</v>
      </c>
      <c r="CZ31" s="3">
        <f>24.7*(4.37*((DA29+CZ29)/2000)+1)/2</f>
        <v>100.06230044253203</v>
      </c>
      <c r="DA31" s="3">
        <f>24.7*(4.37*((DB29+DA29)/2000)+1)/2</f>
        <v>110.64032244253204</v>
      </c>
      <c r="DB31" s="3">
        <f>24.7*(4.37*((DC29+DB29)/2000)+1)/2</f>
        <v>125.77372659004268</v>
      </c>
      <c r="DC31" s="3">
        <f>24.7*(4.37*((DD29+DC29)/2000)+1)/2</f>
        <v>136.35174859004269</v>
      </c>
      <c r="DD31" s="3">
        <f>24.7*(4.37*((DE29+DD29)/2000)+1)/2</f>
        <v>151.48515273755339</v>
      </c>
      <c r="DE31" s="3" t="s">
        <v>10</v>
      </c>
      <c r="DI31" s="4"/>
      <c r="DJ31" s="4"/>
      <c r="DK31" s="3"/>
      <c r="DL31" s="15" t="s">
        <v>65</v>
      </c>
      <c r="DM31" s="3">
        <f>24.7*(4.37*((DN29+DM29)/2000)+1)/2</f>
        <v>115.19570459004271</v>
      </c>
      <c r="DN31" s="3">
        <f>24.7*(4.37*((DO29+DN29)/2000)+1)/2</f>
        <v>136.35174859004269</v>
      </c>
      <c r="DO31" s="3">
        <f>24.7*(4.37*((DP29+DO29)/2000)+1)/2</f>
        <v>160.44230800000003</v>
      </c>
      <c r="DP31" s="3">
        <f>24.7*(4.37*((DQ29+DP29)/2000)+1)/2</f>
        <v>187.77460088506407</v>
      </c>
      <c r="DQ31" s="3">
        <f>24.7*(4.37*((DR29+DQ29)/2000)+1)/2</f>
        <v>208.93064488506405</v>
      </c>
      <c r="DR31" s="3">
        <f>24.7*(4.37*((DS29+DR29)/2000)+1)/2</f>
        <v>239.19745318008538</v>
      </c>
      <c r="DS31" s="3">
        <f>24.7*(4.37*((DT29+DS29)/2000)+1)/2</f>
        <v>260.35349718008541</v>
      </c>
      <c r="DT31" s="3">
        <f>24.7*(4.37*((DU29+DT29)/2000)+1)/2</f>
        <v>290.62030547510676</v>
      </c>
      <c r="DU31" s="3" t="s">
        <v>10</v>
      </c>
    </row>
    <row r="32" spans="1:125" customFormat="1">
      <c r="A32" s="4"/>
      <c r="B32" s="5"/>
      <c r="C32" s="5"/>
      <c r="D32" s="15" t="s">
        <v>64</v>
      </c>
      <c r="E32" s="3">
        <f t="shared" ref="E32:H32" si="30">ABS(F29-E29)</f>
        <v>78.002107099087823</v>
      </c>
      <c r="F32" s="3">
        <f t="shared" si="30"/>
        <v>19.997892900912177</v>
      </c>
      <c r="G32" s="3">
        <f>ABS(H29-G29)</f>
        <v>98</v>
      </c>
      <c r="H32" s="3">
        <f t="shared" si="30"/>
        <v>19.003160648631706</v>
      </c>
      <c r="I32" s="3">
        <f>ABS(J29-I29)</f>
        <v>78.996839351368294</v>
      </c>
      <c r="J32" s="3">
        <f>ABS(K29-J29)</f>
        <v>58.004214198175646</v>
      </c>
      <c r="K32" s="3">
        <f>ABS(L29-K29)</f>
        <v>39.995785801824354</v>
      </c>
      <c r="L32" s="3">
        <f>ABS(M29-L29)</f>
        <v>97.005267747719586</v>
      </c>
      <c r="M32" s="3"/>
      <c r="Q32" s="4"/>
      <c r="R32" s="5"/>
      <c r="S32" s="5"/>
      <c r="T32" s="15" t="s">
        <v>64</v>
      </c>
      <c r="U32" s="3">
        <f t="shared" ref="U32:V32" si="31">ABS(V29-U29)</f>
        <v>156.00421419817565</v>
      </c>
      <c r="V32" s="3">
        <f t="shared" si="31"/>
        <v>39.995785801824354</v>
      </c>
      <c r="W32" s="3">
        <f>ABS(X29-W29)</f>
        <v>196</v>
      </c>
      <c r="X32" s="3">
        <f t="shared" ref="X32" si="32">ABS(Y29-X29)</f>
        <v>38.006321297263412</v>
      </c>
      <c r="Y32" s="3">
        <f>ABS(Z29-Y29)</f>
        <v>157.99367870273659</v>
      </c>
      <c r="Z32" s="3">
        <f>ABS(AA29-Z29)</f>
        <v>116.00842839635129</v>
      </c>
      <c r="AA32" s="3">
        <f>ABS(AB29-AA29)</f>
        <v>79.991571603648708</v>
      </c>
      <c r="AB32" s="3">
        <f>ABS(AC29-AB29)</f>
        <v>194.01053549543917</v>
      </c>
      <c r="AC32" s="3"/>
      <c r="AG32" s="4"/>
      <c r="AH32" s="5"/>
      <c r="AI32" s="5"/>
      <c r="AJ32" s="15" t="s">
        <v>64</v>
      </c>
      <c r="AK32" s="3">
        <f t="shared" ref="AK32:AL32" si="33">ABS(AL29-AK29)</f>
        <v>312.00842839635129</v>
      </c>
      <c r="AL32" s="3">
        <f t="shared" si="33"/>
        <v>79.991571603648708</v>
      </c>
      <c r="AM32" s="3">
        <f>ABS(AN29-AM29)</f>
        <v>392</v>
      </c>
      <c r="AN32" s="3">
        <f t="shared" ref="AN32" si="34">ABS(AO29-AN29)</f>
        <v>76.012642594526824</v>
      </c>
      <c r="AO32" s="3">
        <f>ABS(AP29-AO29)</f>
        <v>315.98735740547318</v>
      </c>
      <c r="AP32" s="3">
        <f>ABS(AQ29-AP29)</f>
        <v>232.01685679270258</v>
      </c>
      <c r="AQ32" s="3">
        <f>ABS(AR29-AQ29)</f>
        <v>159.98314320729742</v>
      </c>
      <c r="AR32" s="3">
        <f>ABS(AS29-AR29)</f>
        <v>388.02107099087834</v>
      </c>
      <c r="AS32" s="3"/>
      <c r="AW32" s="4"/>
      <c r="AX32" s="5"/>
      <c r="AY32" s="5"/>
      <c r="AZ32" s="15" t="s">
        <v>64</v>
      </c>
      <c r="BA32" s="3">
        <f t="shared" ref="BA32:BB32" si="35">ABS(BB29-BA29)</f>
        <v>624.01685679270258</v>
      </c>
      <c r="BB32" s="3">
        <f t="shared" si="35"/>
        <v>159.98314320729742</v>
      </c>
      <c r="BC32" s="3">
        <f>ABS(BD29-BC29)</f>
        <v>784</v>
      </c>
      <c r="BD32" s="3">
        <f t="shared" ref="BD32" si="36">ABS(BE29-BD29)</f>
        <v>152.02528518905365</v>
      </c>
      <c r="BE32" s="3">
        <f>ABS(BF29-BE29)</f>
        <v>631.97471481094635</v>
      </c>
      <c r="BF32" s="3">
        <f>ABS(BG29-BF29)</f>
        <v>464.03371358540517</v>
      </c>
      <c r="BG32" s="3">
        <f>ABS(BH29-BG29)</f>
        <v>319.96628641459483</v>
      </c>
      <c r="BH32" s="3">
        <f>ABS(BI29-BH29)</f>
        <v>776.04214198175669</v>
      </c>
      <c r="BI32" s="3"/>
      <c r="BM32" s="4"/>
      <c r="BN32" s="5"/>
      <c r="BO32" s="5"/>
      <c r="BP32" s="15" t="s">
        <v>64</v>
      </c>
      <c r="BQ32" s="3">
        <f t="shared" ref="BQ32:BR32" si="37">ABS(BR29-BQ29)</f>
        <v>84.406602757310623</v>
      </c>
      <c r="BR32" s="2">
        <f t="shared" si="37"/>
        <v>13.593397242689377</v>
      </c>
      <c r="BS32" s="3">
        <f>ABS(BT29-BS29)</f>
        <v>98</v>
      </c>
      <c r="BT32" s="3">
        <f t="shared" ref="BT32" si="38">ABS(BU29-BT29)</f>
        <v>28.609904135965962</v>
      </c>
      <c r="BU32" s="3">
        <f>ABS(BV29-BU29)</f>
        <v>69.390095864034038</v>
      </c>
      <c r="BV32" s="3">
        <f>ABS(BW29-BV29)</f>
        <v>70.813205514621245</v>
      </c>
      <c r="BW32" s="3">
        <f>ABS(BX29-BW29)</f>
        <v>27.186794485378755</v>
      </c>
      <c r="BX32" s="3">
        <f>ABS(BY29-BX29)</f>
        <v>113.01650689327653</v>
      </c>
      <c r="BY32" s="3"/>
      <c r="CC32" s="4"/>
      <c r="CD32" s="5"/>
      <c r="CE32" s="5"/>
      <c r="CF32" s="15" t="s">
        <v>64</v>
      </c>
      <c r="CG32" s="3">
        <f t="shared" ref="CG32:CH32" si="39">ABS(CH29-CG29)</f>
        <v>168.81320551462125</v>
      </c>
      <c r="CH32" s="3">
        <f t="shared" si="39"/>
        <v>27.186794485378755</v>
      </c>
      <c r="CI32" s="3">
        <f>ABS(CJ29-CI29)</f>
        <v>196</v>
      </c>
      <c r="CJ32" s="3">
        <f t="shared" ref="CJ32" si="40">ABS(CK29-CJ29)</f>
        <v>57.219808271931925</v>
      </c>
      <c r="CK32" s="3">
        <f>ABS(CL29-CK29)</f>
        <v>138.78019172806808</v>
      </c>
      <c r="CL32" s="3">
        <f>ABS(CM29-CL29)</f>
        <v>141.62641102924249</v>
      </c>
      <c r="CM32" s="3">
        <f>ABS(CN29-CM29)</f>
        <v>54.37358897075751</v>
      </c>
      <c r="CN32" s="3">
        <f>ABS(CO29-CN29)</f>
        <v>226.03301378655306</v>
      </c>
      <c r="CO32" s="3"/>
      <c r="CS32" s="4"/>
      <c r="CT32" s="5"/>
      <c r="CU32" s="5"/>
      <c r="CV32" s="15" t="s">
        <v>64</v>
      </c>
      <c r="CW32" s="3">
        <f t="shared" ref="CW32:CX32" si="41">ABS(CX29-CW29)</f>
        <v>337.62641102924249</v>
      </c>
      <c r="CX32" s="3">
        <f t="shared" si="41"/>
        <v>54.37358897075751</v>
      </c>
      <c r="CY32" s="3">
        <f>ABS(CZ29-CY29)</f>
        <v>392</v>
      </c>
      <c r="CZ32" s="3">
        <f t="shared" ref="CZ32" si="42">ABS(DA29-CZ29)</f>
        <v>114.43961654386385</v>
      </c>
      <c r="DA32" s="3">
        <f>ABS(DB29-DA29)</f>
        <v>277.56038345613615</v>
      </c>
      <c r="DB32" s="3">
        <f>ABS(DC29-DB29)</f>
        <v>283.25282205848498</v>
      </c>
      <c r="DC32" s="3">
        <f>ABS(DD29-DC29)</f>
        <v>108.74717794151502</v>
      </c>
      <c r="DD32" s="3">
        <f>ABS(DE29-DD29)</f>
        <v>452.06602757310611</v>
      </c>
      <c r="DE32" s="3"/>
      <c r="DI32" s="4"/>
      <c r="DJ32" s="5"/>
      <c r="DK32" s="5"/>
      <c r="DL32" s="15" t="s">
        <v>64</v>
      </c>
      <c r="DM32" s="3">
        <f t="shared" ref="DM32:DP32" si="43">ABS(DN29-DM29)</f>
        <v>675.25282205848498</v>
      </c>
      <c r="DN32" s="3">
        <f t="shared" si="43"/>
        <v>108.74717794151502</v>
      </c>
      <c r="DO32" s="3">
        <f>ABS(DP29-DO29)</f>
        <v>784</v>
      </c>
      <c r="DP32" s="3">
        <f t="shared" ref="DP32:DS32" si="44">ABS(DQ29-DP29)</f>
        <v>228.8792330877277</v>
      </c>
      <c r="DQ32" s="3">
        <f>ABS(DR29-DQ29)</f>
        <v>555.1207669122723</v>
      </c>
      <c r="DR32" s="3">
        <f>ABS(DS29-DR29)</f>
        <v>566.50564411696996</v>
      </c>
      <c r="DS32" s="3">
        <f>ABS(DT29-DS29)</f>
        <v>217.49435588303004</v>
      </c>
      <c r="DT32" s="3">
        <f>ABS(DU29-DT29)</f>
        <v>904.13205514621222</v>
      </c>
      <c r="DU32" s="3"/>
    </row>
    <row r="33" spans="1:125" customFormat="1">
      <c r="A33" s="5"/>
      <c r="B33" s="5"/>
      <c r="C33" s="5"/>
      <c r="D33" s="15" t="s">
        <v>11</v>
      </c>
      <c r="E33" s="5">
        <f>E32/E31</f>
        <v>3.1159849739580601</v>
      </c>
      <c r="F33" s="6">
        <f>F32/F31</f>
        <v>0.72253523145505394</v>
      </c>
      <c r="G33" s="5">
        <f>G32/G31</f>
        <v>3.1754735753047432</v>
      </c>
      <c r="H33" s="6">
        <f>H32/H31</f>
        <v>0.55860696325843506</v>
      </c>
      <c r="I33" s="5">
        <f>I32/I31</f>
        <v>2.1546544448320799</v>
      </c>
      <c r="J33" s="5">
        <f>J32/J31</f>
        <v>1.4371606969692385</v>
      </c>
      <c r="K33" s="6">
        <f>K32/K31</f>
        <v>0.93003095848357187</v>
      </c>
      <c r="L33" s="5">
        <f>L32/L31</f>
        <v>2.0771236961657178</v>
      </c>
      <c r="M33" s="5" t="s">
        <v>10</v>
      </c>
      <c r="Q33" s="5"/>
      <c r="R33" s="5"/>
      <c r="S33" s="5"/>
      <c r="T33" s="15" t="s">
        <v>11</v>
      </c>
      <c r="U33" s="5">
        <f>U32/U31</f>
        <v>4.1363116312705843</v>
      </c>
      <c r="V33" s="6">
        <f>V32/V31</f>
        <v>0.93003095848357187</v>
      </c>
      <c r="W33" s="5">
        <f>W32/W31</f>
        <v>3.9697748633329049</v>
      </c>
      <c r="X33" s="6">
        <f>X32/X31</f>
        <v>0.68249066806324754</v>
      </c>
      <c r="Y33" s="5">
        <f>Y32/Y31</f>
        <v>2.5910504243344765</v>
      </c>
      <c r="Z33" s="5">
        <f>Z32/Z31</f>
        <v>1.6967597468677562</v>
      </c>
      <c r="AA33" s="6">
        <f>AA32/AA31</f>
        <v>1.0859629149905139</v>
      </c>
      <c r="AB33" s="5">
        <f>AB32/AB31</f>
        <v>2.3936120773482807</v>
      </c>
      <c r="AC33" s="5" t="s">
        <v>10</v>
      </c>
      <c r="AG33" s="5"/>
      <c r="AH33" s="5"/>
      <c r="AI33" s="5"/>
      <c r="AJ33" s="15" t="s">
        <v>11</v>
      </c>
      <c r="AK33" s="5">
        <f>AK32/AK31</f>
        <v>4.9461116856884377</v>
      </c>
      <c r="AL33" s="6">
        <f>AL32/AL31</f>
        <v>1.0859629149905139</v>
      </c>
      <c r="AM33" s="5">
        <f>AM32/AM31</f>
        <v>4.537239007190065</v>
      </c>
      <c r="AN33" s="6">
        <f>AN32/AN31</f>
        <v>0.76760785327146663</v>
      </c>
      <c r="AO33" s="5">
        <f>AO32/AO31</f>
        <v>2.8830074122906852</v>
      </c>
      <c r="AP33" s="5">
        <f>AP32/AP31</f>
        <v>1.8652201645472659</v>
      </c>
      <c r="AQ33" s="6">
        <f>AQ32/AQ31</f>
        <v>1.1853311122274917</v>
      </c>
      <c r="AR33" s="5">
        <f>AR32/AR31</f>
        <v>2.5910060276558093</v>
      </c>
      <c r="AS33" s="5" t="s">
        <v>10</v>
      </c>
      <c r="AW33" s="5"/>
      <c r="AX33" s="5"/>
      <c r="AY33" s="5"/>
      <c r="AZ33" s="15" t="s">
        <v>11</v>
      </c>
      <c r="BA33" s="5">
        <f>BA32/BA31</f>
        <v>5.4828203012519712</v>
      </c>
      <c r="BB33" s="5">
        <f>BB32/BB31</f>
        <v>1.1853311122274917</v>
      </c>
      <c r="BC33" s="5">
        <f>BC32/BC31</f>
        <v>4.8864916602919966</v>
      </c>
      <c r="BD33" s="6">
        <f>BD32/BD31</f>
        <v>0.81865750550784899</v>
      </c>
      <c r="BE33" s="5">
        <f>BE32/BE31</f>
        <v>3.0551320336356964</v>
      </c>
      <c r="BF33" s="5">
        <f>BF32/BF31</f>
        <v>1.962649625705583</v>
      </c>
      <c r="BG33" s="5">
        <f>BG32/BG31</f>
        <v>1.2421614815692612</v>
      </c>
      <c r="BH33" s="5">
        <f>BH32/BH31</f>
        <v>2.7024369286465522</v>
      </c>
      <c r="BI33" s="5" t="s">
        <v>10</v>
      </c>
      <c r="BM33" s="5"/>
      <c r="BN33" s="5"/>
      <c r="BO33" s="5"/>
      <c r="BP33" s="15" t="s">
        <v>11</v>
      </c>
      <c r="BQ33" s="5">
        <f>BQ32/BQ31</f>
        <v>3.3487091799516024</v>
      </c>
      <c r="BR33" s="6">
        <f>BR32/BR31</f>
        <v>0.48808942761760293</v>
      </c>
      <c r="BS33" s="5">
        <f>BS32/BS31</f>
        <v>3.1754735753047432</v>
      </c>
      <c r="BT33" s="6">
        <f>BT32/BT31</f>
        <v>0.83464150316571339</v>
      </c>
      <c r="BU33" s="5">
        <f>BU32/BU31</f>
        <v>1.8793403580260857</v>
      </c>
      <c r="BV33" s="5">
        <f>BV32/BV31</f>
        <v>1.7396286646334935</v>
      </c>
      <c r="BW33" s="6">
        <f>BW32/BW31</f>
        <v>0.62714003074222535</v>
      </c>
      <c r="BX33" s="5">
        <f>BX32/BX31</f>
        <v>2.3977811087696499</v>
      </c>
      <c r="BY33" s="5" t="s">
        <v>10</v>
      </c>
      <c r="CC33" s="5"/>
      <c r="CD33" s="5"/>
      <c r="CE33" s="5"/>
      <c r="CF33" s="15" t="s">
        <v>11</v>
      </c>
      <c r="CG33" s="5">
        <f>CG32/CG31</f>
        <v>4.4352832408425691</v>
      </c>
      <c r="CH33" s="6">
        <f>CH32/CH31</f>
        <v>0.62714003074222535</v>
      </c>
      <c r="CI33" s="5">
        <f>CI32/CI31</f>
        <v>3.9697748633329049</v>
      </c>
      <c r="CJ33" s="6">
        <f>CJ32/CJ31</f>
        <v>1.018034646505328</v>
      </c>
      <c r="CK33" s="5">
        <f>CK32/CK31</f>
        <v>2.2567660442213078</v>
      </c>
      <c r="CL33" s="5">
        <f>CL32/CL31</f>
        <v>2.0507180703225005</v>
      </c>
      <c r="CM33" s="6">
        <f>CM32/CM31</f>
        <v>0.73131068714814618</v>
      </c>
      <c r="CN33" s="5">
        <f>CN32/CN31</f>
        <v>2.7592736968803524</v>
      </c>
      <c r="CO33" s="5" t="s">
        <v>10</v>
      </c>
      <c r="CS33" s="5"/>
      <c r="CT33" s="5"/>
      <c r="CU33" s="5"/>
      <c r="CV33" s="15" t="s">
        <v>11</v>
      </c>
      <c r="CW33" s="5">
        <f>CW32/CW31</f>
        <v>5.2942027662074711</v>
      </c>
      <c r="CX33" s="6">
        <f>CX32/CX31</f>
        <v>0.73131068714814618</v>
      </c>
      <c r="CY33" s="5">
        <f>CY32/CY31</f>
        <v>4.537239007190065</v>
      </c>
      <c r="CZ33" s="5">
        <f>CZ32/CZ31</f>
        <v>1.1436836454663464</v>
      </c>
      <c r="DA33" s="5">
        <f>DA32/DA31</f>
        <v>2.5086729442631954</v>
      </c>
      <c r="DB33" s="5">
        <f>DB32/DB31</f>
        <v>2.2520826069004278</v>
      </c>
      <c r="DC33" s="6">
        <f>DC32/DC31</f>
        <v>0.79754883282410993</v>
      </c>
      <c r="DD33" s="5">
        <f>DD32/DD31</f>
        <v>2.9842266347798869</v>
      </c>
      <c r="DE33" s="5" t="s">
        <v>10</v>
      </c>
      <c r="DI33" s="5"/>
      <c r="DJ33" s="5"/>
      <c r="DK33" s="5"/>
      <c r="DL33" s="15" t="s">
        <v>11</v>
      </c>
      <c r="DM33" s="5">
        <f>DM32/DM31</f>
        <v>5.8617882017525549</v>
      </c>
      <c r="DN33" s="6">
        <f>DN32/DN31</f>
        <v>0.79754883282410993</v>
      </c>
      <c r="DO33" s="5">
        <f>DO32/DO31</f>
        <v>4.8864916602919966</v>
      </c>
      <c r="DP33" s="5">
        <f>DP32/DP31</f>
        <v>1.2189041116792125</v>
      </c>
      <c r="DQ33" s="5">
        <f>DQ32/DQ31</f>
        <v>2.6569619177581765</v>
      </c>
      <c r="DR33" s="5">
        <f>DR32/DR31</f>
        <v>2.3683598490928035</v>
      </c>
      <c r="DS33" s="6">
        <f>DS32/DS31</f>
        <v>0.8353809656437613</v>
      </c>
      <c r="DT33" s="5">
        <f>DT32/DT31</f>
        <v>3.1110422710076469</v>
      </c>
      <c r="DU33" s="5" t="s">
        <v>10</v>
      </c>
    </row>
    <row r="34" spans="1:125" customFormat="1">
      <c r="A34" s="5"/>
      <c r="B34" s="9"/>
      <c r="C34" s="9"/>
      <c r="D34" s="15" t="s">
        <v>12</v>
      </c>
      <c r="F34" s="7">
        <f>ABS((2.71828182845904^(-3.5*0.24/(0.0207*F29+18.96)*(G29-F29)))-(2.71828182845904^(-5.75*0.24/(0.0207*F29+18.96)*(G29-F29))))</f>
        <v>0.17946393782201664</v>
      </c>
      <c r="H34" s="7">
        <f>ABS((2.71828182845904^(-3.5*0.24/(0.0207*H29+18.96)*(I29-H29)))-(2.71828182845904^(-5.75*0.24/(0.0207*H29+18.96)*(I29-H29))))</f>
        <v>0.17494473038868436</v>
      </c>
      <c r="I34" s="3"/>
      <c r="J34" s="8"/>
      <c r="K34" s="7">
        <f>ABS((2.71828182845904^(-3.5*0.24/(0.0207*K29+18.96)*(L29-K29)))-(2.71828182845904^(-5.75*0.24/(0.0207*K29+18.96)*(L29-K29))))</f>
        <v>0.16819699312845623</v>
      </c>
      <c r="M34" s="5"/>
      <c r="Q34" s="5"/>
      <c r="R34" s="9"/>
      <c r="S34" s="9"/>
      <c r="T34" s="15" t="s">
        <v>12</v>
      </c>
      <c r="V34" s="7">
        <f>ABS((2.71828182845904^(-3.5*0.24/(0.0207*V29+18.96)*(W29-V29)))-(2.71828182845904^(-5.75*0.24/(0.0207*V29+18.96)*(W29-V29))))</f>
        <v>0.16819699312845623</v>
      </c>
      <c r="X34" s="7">
        <f>ABS((2.71828182845904^(-3.5*0.24/(0.0207*X29+18.96)*(Y29-X29)))-(2.71828182845904^(-5.75*0.24/(0.0207*X29+18.96)*(Y29-X29))))</f>
        <v>0.17836841065864129</v>
      </c>
      <c r="Y34" s="3"/>
      <c r="Z34" s="8"/>
      <c r="AA34" s="7">
        <f>ABS((2.71828182845904^(-3.5*0.24/(0.0207*AA29+18.96)*(AB29-AA29)))-(2.71828182845904^(-5.75*0.24/(0.0207*AA29+18.96)*(AB29-AA29))))</f>
        <v>0.12860121211454056</v>
      </c>
      <c r="AC34" s="5"/>
      <c r="AG34" s="5"/>
      <c r="AH34" s="9"/>
      <c r="AI34" s="9"/>
      <c r="AJ34" s="15" t="s">
        <v>12</v>
      </c>
      <c r="AL34" s="7">
        <f>ABS((2.71828182845904^(-3.5*0.24/(0.0207*AL29+18.96)*(AM29-AL29)))-(2.71828182845904^(-5.75*0.24/(0.0207*AL29+18.96)*(AM29-AL29))))</f>
        <v>0.12860121211454056</v>
      </c>
      <c r="AN34" s="7">
        <f>ABS((2.71828182845904^(-3.5*0.24/(0.0207*AN29+18.96)*(AO29-AN29)))-(2.71828182845904^(-5.75*0.24/(0.0207*AN29+18.96)*(AO29-AN29))))</f>
        <v>0.15884772889016538</v>
      </c>
      <c r="AO34" s="3"/>
      <c r="AP34" s="8"/>
      <c r="AQ34" s="7">
        <f>ABS((2.71828182845904^(-3.5*0.24/(0.0207*AQ29+18.96)*(AR29-AQ29)))-(2.71828182845904^(-5.75*0.24/(0.0207*AQ29+18.96)*(AR29-AQ29))))</f>
        <v>9.1496730933552678E-2</v>
      </c>
      <c r="AS34" s="5"/>
      <c r="AW34" s="5"/>
      <c r="AX34" s="9"/>
      <c r="AY34" s="9"/>
      <c r="AZ34" s="15" t="s">
        <v>12</v>
      </c>
      <c r="BB34" s="7" t="s">
        <v>10</v>
      </c>
      <c r="BD34" s="7">
        <f>ABS((2.71828182845904^(-3.5*0.24/(0.0207*BD29+18.96)*(BE29-BD29)))-(2.71828182845904^(-5.75*0.24/(0.0207*BD29+18.96)*(BE29-BD29))))</f>
        <v>0.13618209197666714</v>
      </c>
      <c r="BE34" s="3"/>
      <c r="BF34" s="8"/>
      <c r="BG34" s="7" t="s">
        <v>10</v>
      </c>
      <c r="BI34" s="5"/>
      <c r="BM34" s="5"/>
      <c r="BN34" s="9"/>
      <c r="BO34" s="9"/>
      <c r="BP34" s="15" t="s">
        <v>12</v>
      </c>
      <c r="BR34" s="7">
        <f>ABS((2.71828182845904^(-3.5*0.24/(0.0207*BR29+18.96)*(BS29-BR29)))-(2.71828182845904^(-5.75*0.24/(0.0207*BR29+18.96)*(BS29-BR29))))</f>
        <v>0.16176024431180802</v>
      </c>
      <c r="BT34" s="7">
        <f>ABS((2.71828182845904^(-3.5*0.24/(0.0207*BT29+18.96)*(BU29-BT29)))-(2.71828182845904^(-5.75*0.24/(0.0207*BT29+18.96)*(BU29-BT29))))</f>
        <v>0.17898665760764101</v>
      </c>
      <c r="BU34" s="3"/>
      <c r="BV34" s="8"/>
      <c r="BW34" s="7">
        <f>ABS((2.71828182845904^(-3.5*0.24/(0.0207*BW29+18.96)*(BX29-BW29)))-(2.71828182845904^(-5.75*0.24/(0.0207*BW29+18.96)*(BX29-BW29))))</f>
        <v>0.18067832717826549</v>
      </c>
      <c r="BY34" s="5"/>
      <c r="CC34" s="5"/>
      <c r="CD34" s="9"/>
      <c r="CE34" s="9"/>
      <c r="CF34" s="15" t="s">
        <v>12</v>
      </c>
      <c r="CH34" s="7">
        <f>ABS((2.71828182845904^(-3.5*0.24/(0.0207*CH29+18.96)*(CI29-CH29)))-(2.71828182845904^(-5.75*0.24/(0.0207*CH29+18.96)*(CI29-CH29))))</f>
        <v>0.18067832717826549</v>
      </c>
      <c r="CJ34" s="7">
        <f>ABS((2.71828182845904^(-3.5*0.24/(0.0207*CJ29+18.96)*(CK29-CJ29)))-(2.71828182845904^(-5.75*0.24/(0.0207*CJ29+18.96)*(CK29-CJ29))))</f>
        <v>0.1491145524352388</v>
      </c>
      <c r="CK34" s="3"/>
      <c r="CL34" s="8"/>
      <c r="CM34" s="7">
        <f>ABS((2.71828182845904^(-3.5*0.24/(0.0207*CM29+18.96)*(CN29-CM29)))-(2.71828182845904^(-5.75*0.24/(0.0207*CM29+18.96)*(CN29-CM29))))</f>
        <v>0.16981424868077849</v>
      </c>
      <c r="CO34" s="5"/>
      <c r="CS34" s="5"/>
      <c r="CT34" s="9"/>
      <c r="CU34" s="9"/>
      <c r="CV34" s="15" t="s">
        <v>12</v>
      </c>
      <c r="CX34" s="7">
        <f>ABS((2.71828182845904^(-3.5*0.24/(0.0207*CX29+18.96)*(CY29-CX29)))-(2.71828182845904^(-5.75*0.24/(0.0207*CX29+18.96)*(CY29-CX29))))</f>
        <v>0.16981424868077849</v>
      </c>
      <c r="CZ34" s="8"/>
      <c r="DA34" s="3"/>
      <c r="DB34" s="8"/>
      <c r="DC34" s="7">
        <f>ABS((2.71828182845904^(-3.5*0.24/(0.0207*DC29+18.96)*(DD29-DC29)))-(2.71828182845904^(-5.75*0.24/(0.0207*DC29+18.96)*(DD29-DC29))))</f>
        <v>0.14659574339512468</v>
      </c>
      <c r="DE34" s="5"/>
      <c r="DI34" s="5"/>
      <c r="DJ34" s="9"/>
      <c r="DK34" s="9"/>
      <c r="DL34" s="15" t="s">
        <v>12</v>
      </c>
      <c r="DN34" s="7">
        <f>ABS((2.71828182845904^(-3.5*0.24/(0.0207*DN29+18.96)*(DO29-DN29)))-(2.71828182845904^(-5.75*0.24/(0.0207*DN29+18.96)*(DO29-DN29))))</f>
        <v>0.14659574339512468</v>
      </c>
      <c r="DP34" s="8" t="s">
        <v>10</v>
      </c>
      <c r="DQ34" s="3"/>
      <c r="DR34" s="8"/>
      <c r="DS34" s="7">
        <f>ABS((2.71828182845904^(-3.5*0.24/(0.0207*DS29+18.96)*(DT29-DS29)))-(2.71828182845904^(-5.75*0.24/(0.0207*DS29+18.96)*(DT29-DS29))))</f>
        <v>0.12691399147180152</v>
      </c>
      <c r="DU34" s="5"/>
    </row>
    <row r="35" spans="1:125">
      <c r="A35" s="5"/>
      <c r="Q35" s="5"/>
      <c r="AG35" s="5"/>
      <c r="AW35" s="5"/>
      <c r="BM35" s="5"/>
      <c r="CC35" s="5"/>
      <c r="CS35" s="5"/>
      <c r="DI35" s="5"/>
    </row>
    <row r="36" spans="1:125">
      <c r="B36" s="1" t="s">
        <v>10</v>
      </c>
      <c r="C36" s="2" t="s">
        <v>10</v>
      </c>
      <c r="R36" s="1" t="s">
        <v>10</v>
      </c>
      <c r="S36" s="2" t="s">
        <v>10</v>
      </c>
      <c r="AH36" s="1" t="s">
        <v>10</v>
      </c>
      <c r="AI36" s="2" t="s">
        <v>10</v>
      </c>
      <c r="AX36" s="1" t="s">
        <v>10</v>
      </c>
      <c r="AY36" s="2" t="s">
        <v>10</v>
      </c>
      <c r="BN36" s="1" t="s">
        <v>10</v>
      </c>
      <c r="BO36" s="2" t="s">
        <v>10</v>
      </c>
      <c r="CD36" s="1" t="s">
        <v>10</v>
      </c>
      <c r="CE36" s="2" t="s">
        <v>10</v>
      </c>
      <c r="CT36" s="1" t="s">
        <v>10</v>
      </c>
      <c r="CU36" s="11" t="s">
        <v>10</v>
      </c>
      <c r="DJ36" s="1" t="s">
        <v>10</v>
      </c>
      <c r="DK36" s="2" t="s">
        <v>10</v>
      </c>
    </row>
    <row r="37" spans="1:125" customFormat="1">
      <c r="A37" s="9"/>
      <c r="B37" s="4"/>
      <c r="C37" s="3"/>
      <c r="D37" s="3"/>
      <c r="E37" s="1" t="s">
        <v>0</v>
      </c>
      <c r="F37" s="1" t="s">
        <v>1</v>
      </c>
      <c r="G37" s="1" t="s">
        <v>2</v>
      </c>
      <c r="H37" s="1" t="s">
        <v>3</v>
      </c>
      <c r="I37" s="1" t="s">
        <v>4</v>
      </c>
      <c r="J37" s="1" t="s">
        <v>5</v>
      </c>
      <c r="K37" s="1" t="s">
        <v>6</v>
      </c>
      <c r="L37" s="1" t="s">
        <v>7</v>
      </c>
      <c r="M37" s="1" t="s">
        <v>8</v>
      </c>
      <c r="Q37" s="9"/>
      <c r="R37" s="4"/>
      <c r="S37" s="3"/>
      <c r="T37" s="3"/>
      <c r="U37" s="11" t="s">
        <v>13</v>
      </c>
      <c r="V37" s="11" t="s">
        <v>15</v>
      </c>
      <c r="W37" s="11" t="s">
        <v>14</v>
      </c>
      <c r="X37" s="11" t="s">
        <v>16</v>
      </c>
      <c r="Y37" s="11" t="s">
        <v>17</v>
      </c>
      <c r="Z37" s="11" t="s">
        <v>18</v>
      </c>
      <c r="AA37" s="11" t="s">
        <v>19</v>
      </c>
      <c r="AB37" s="11" t="s">
        <v>20</v>
      </c>
      <c r="AC37" s="11" t="s">
        <v>21</v>
      </c>
      <c r="AG37" s="9"/>
      <c r="AH37" s="4"/>
      <c r="AI37" s="3"/>
      <c r="AJ37" s="3"/>
      <c r="AK37" s="11" t="s">
        <v>23</v>
      </c>
      <c r="AL37" s="11" t="s">
        <v>27</v>
      </c>
      <c r="AM37" s="11" t="s">
        <v>22</v>
      </c>
      <c r="AN37" s="11" t="s">
        <v>24</v>
      </c>
      <c r="AO37" s="11" t="s">
        <v>28</v>
      </c>
      <c r="AP37" s="11" t="s">
        <v>25</v>
      </c>
      <c r="AQ37" s="11" t="s">
        <v>29</v>
      </c>
      <c r="AR37" s="11" t="s">
        <v>26</v>
      </c>
      <c r="AS37" s="11" t="s">
        <v>30</v>
      </c>
      <c r="AW37" s="9"/>
      <c r="AX37" s="4"/>
      <c r="AY37" s="3"/>
      <c r="AZ37" s="3"/>
      <c r="BA37" s="11" t="s">
        <v>31</v>
      </c>
      <c r="BB37" s="11" t="s">
        <v>32</v>
      </c>
      <c r="BC37" s="11" t="s">
        <v>33</v>
      </c>
      <c r="BD37" s="11" t="s">
        <v>34</v>
      </c>
      <c r="BE37" s="11" t="s">
        <v>35</v>
      </c>
      <c r="BF37" s="11" t="s">
        <v>36</v>
      </c>
      <c r="BG37" s="11" t="s">
        <v>37</v>
      </c>
      <c r="BH37" s="11" t="s">
        <v>38</v>
      </c>
      <c r="BI37" s="11" t="s">
        <v>39</v>
      </c>
      <c r="BM37" s="9"/>
      <c r="BN37" s="4"/>
      <c r="BO37" s="3"/>
      <c r="BP37" s="3"/>
      <c r="BQ37" s="1" t="s">
        <v>0</v>
      </c>
      <c r="BR37" s="11" t="s">
        <v>42</v>
      </c>
      <c r="BS37" s="1" t="s">
        <v>2</v>
      </c>
      <c r="BT37" s="1" t="s">
        <v>3</v>
      </c>
      <c r="BU37" s="11" t="s">
        <v>43</v>
      </c>
      <c r="BV37" s="1" t="s">
        <v>5</v>
      </c>
      <c r="BW37" s="11" t="s">
        <v>44</v>
      </c>
      <c r="BX37" s="1" t="s">
        <v>7</v>
      </c>
      <c r="BY37" s="11" t="s">
        <v>45</v>
      </c>
      <c r="CC37" s="9"/>
      <c r="CD37" s="4"/>
      <c r="CE37" s="3"/>
      <c r="CF37" s="3"/>
      <c r="CG37" s="11" t="s">
        <v>13</v>
      </c>
      <c r="CH37" s="11" t="s">
        <v>46</v>
      </c>
      <c r="CI37" s="11" t="s">
        <v>14</v>
      </c>
      <c r="CJ37" s="11" t="s">
        <v>16</v>
      </c>
      <c r="CK37" s="11" t="s">
        <v>47</v>
      </c>
      <c r="CL37" s="11" t="s">
        <v>18</v>
      </c>
      <c r="CM37" s="11" t="s">
        <v>48</v>
      </c>
      <c r="CN37" s="11" t="s">
        <v>20</v>
      </c>
      <c r="CO37" s="11" t="s">
        <v>49</v>
      </c>
      <c r="CS37" s="9"/>
      <c r="CT37" s="4"/>
      <c r="CU37" s="3"/>
      <c r="CV37" s="3"/>
      <c r="CW37" s="11" t="s">
        <v>23</v>
      </c>
      <c r="CX37" s="11" t="s">
        <v>50</v>
      </c>
      <c r="CY37" s="11" t="s">
        <v>22</v>
      </c>
      <c r="CZ37" s="11" t="s">
        <v>24</v>
      </c>
      <c r="DA37" s="11" t="s">
        <v>51</v>
      </c>
      <c r="DB37" s="11" t="s">
        <v>25</v>
      </c>
      <c r="DC37" s="11" t="s">
        <v>52</v>
      </c>
      <c r="DD37" s="11" t="s">
        <v>26</v>
      </c>
      <c r="DE37" s="11" t="s">
        <v>53</v>
      </c>
      <c r="DI37" s="9"/>
      <c r="DJ37" s="4"/>
      <c r="DK37" s="3"/>
      <c r="DL37" s="3"/>
      <c r="DM37" s="11" t="s">
        <v>31</v>
      </c>
      <c r="DN37" s="11" t="s">
        <v>54</v>
      </c>
      <c r="DO37" s="11" t="s">
        <v>33</v>
      </c>
      <c r="DP37" s="11" t="s">
        <v>34</v>
      </c>
      <c r="DQ37" s="11" t="s">
        <v>57</v>
      </c>
      <c r="DR37" s="11" t="s">
        <v>36</v>
      </c>
      <c r="DS37" s="11" t="s">
        <v>55</v>
      </c>
      <c r="DT37" s="11" t="s">
        <v>38</v>
      </c>
      <c r="DU37" s="11" t="s">
        <v>56</v>
      </c>
    </row>
    <row r="38" spans="1:125" customFormat="1">
      <c r="A38" s="1">
        <f>A28-10</f>
        <v>570</v>
      </c>
      <c r="B38" s="1">
        <v>98</v>
      </c>
      <c r="C38" s="2">
        <f>B38*(2^(A38/1200))</f>
        <v>136.21198554454904</v>
      </c>
      <c r="D38" s="2" t="s">
        <v>66</v>
      </c>
      <c r="E38" s="4">
        <v>2</v>
      </c>
      <c r="F38" s="4">
        <v>2</v>
      </c>
      <c r="G38" s="4">
        <v>3</v>
      </c>
      <c r="H38" s="4">
        <v>4</v>
      </c>
      <c r="I38" s="4">
        <v>3</v>
      </c>
      <c r="J38" s="4">
        <v>5</v>
      </c>
      <c r="K38" s="4">
        <v>4</v>
      </c>
      <c r="L38" s="4">
        <v>6</v>
      </c>
      <c r="M38" s="4">
        <v>5</v>
      </c>
      <c r="Q38" s="1">
        <f>Q28-10</f>
        <v>570</v>
      </c>
      <c r="R38" s="1">
        <f>98*2</f>
        <v>196</v>
      </c>
      <c r="S38" s="2">
        <f>R38*(2^(Q38/1200))</f>
        <v>272.42397108909807</v>
      </c>
      <c r="T38" s="2" t="s">
        <v>66</v>
      </c>
      <c r="U38" s="4">
        <v>2</v>
      </c>
      <c r="V38" s="4">
        <v>2</v>
      </c>
      <c r="W38" s="4">
        <v>3</v>
      </c>
      <c r="X38" s="4">
        <v>4</v>
      </c>
      <c r="Y38" s="4">
        <v>3</v>
      </c>
      <c r="Z38" s="4">
        <v>5</v>
      </c>
      <c r="AA38" s="4">
        <v>4</v>
      </c>
      <c r="AB38" s="4">
        <v>6</v>
      </c>
      <c r="AC38" s="4">
        <v>5</v>
      </c>
      <c r="AG38" s="1">
        <f>AG28-10</f>
        <v>570</v>
      </c>
      <c r="AH38" s="1">
        <f>98*4</f>
        <v>392</v>
      </c>
      <c r="AI38" s="2">
        <f>AH38*(2^(AG38/1200))</f>
        <v>544.84794217819615</v>
      </c>
      <c r="AJ38" s="2" t="s">
        <v>66</v>
      </c>
      <c r="AK38" s="4">
        <v>2</v>
      </c>
      <c r="AL38" s="4">
        <v>2</v>
      </c>
      <c r="AM38" s="4">
        <v>3</v>
      </c>
      <c r="AN38" s="4">
        <v>4</v>
      </c>
      <c r="AO38" s="4">
        <v>3</v>
      </c>
      <c r="AP38" s="4">
        <v>5</v>
      </c>
      <c r="AQ38" s="4">
        <v>4</v>
      </c>
      <c r="AR38" s="4">
        <v>6</v>
      </c>
      <c r="AS38" s="4">
        <v>5</v>
      </c>
      <c r="AW38" s="1">
        <f>AW28-10</f>
        <v>570</v>
      </c>
      <c r="AX38" s="1">
        <f>98*8</f>
        <v>784</v>
      </c>
      <c r="AY38" s="2">
        <f>AX38*(2^(AW38/1200))</f>
        <v>1089.6958843563923</v>
      </c>
      <c r="AZ38" s="2" t="s">
        <v>66</v>
      </c>
      <c r="BA38" s="4">
        <v>2</v>
      </c>
      <c r="BB38" s="4">
        <v>2</v>
      </c>
      <c r="BC38" s="4">
        <v>3</v>
      </c>
      <c r="BD38" s="4">
        <v>4</v>
      </c>
      <c r="BE38" s="4">
        <v>3</v>
      </c>
      <c r="BF38" s="4">
        <v>5</v>
      </c>
      <c r="BG38" s="4">
        <v>4</v>
      </c>
      <c r="BH38" s="4">
        <v>6</v>
      </c>
      <c r="BI38" s="4">
        <v>5</v>
      </c>
      <c r="BM38" s="1">
        <f>BM28+10</f>
        <v>630</v>
      </c>
      <c r="BN38" s="1">
        <v>98</v>
      </c>
      <c r="BO38" s="2">
        <f>BN38*(2^(BM38/1200))</f>
        <v>141.01549084106037</v>
      </c>
      <c r="BP38" s="2" t="s">
        <v>66</v>
      </c>
      <c r="BQ38" s="4">
        <v>2</v>
      </c>
      <c r="BR38" s="4">
        <v>2</v>
      </c>
      <c r="BS38" s="4">
        <v>3</v>
      </c>
      <c r="BT38" s="4">
        <v>4</v>
      </c>
      <c r="BU38" s="4">
        <v>3</v>
      </c>
      <c r="BV38" s="4">
        <v>5</v>
      </c>
      <c r="BW38" s="4">
        <v>4</v>
      </c>
      <c r="BX38" s="4">
        <v>6</v>
      </c>
      <c r="BY38" s="4">
        <v>5</v>
      </c>
      <c r="CC38" s="1">
        <f>CC28+10</f>
        <v>630</v>
      </c>
      <c r="CD38" s="1">
        <f>98*2</f>
        <v>196</v>
      </c>
      <c r="CE38" s="2">
        <f>CD38*(2^(CC38/1200))</f>
        <v>282.03098168212074</v>
      </c>
      <c r="CF38" s="2" t="s">
        <v>66</v>
      </c>
      <c r="CG38" s="4">
        <v>2</v>
      </c>
      <c r="CH38" s="4">
        <v>2</v>
      </c>
      <c r="CI38" s="4">
        <v>3</v>
      </c>
      <c r="CJ38" s="4">
        <v>4</v>
      </c>
      <c r="CK38" s="4">
        <v>3</v>
      </c>
      <c r="CL38" s="4">
        <v>5</v>
      </c>
      <c r="CM38" s="4">
        <v>4</v>
      </c>
      <c r="CN38" s="4">
        <v>6</v>
      </c>
      <c r="CO38" s="4">
        <v>5</v>
      </c>
      <c r="CS38" s="1">
        <f>CS28+10</f>
        <v>630</v>
      </c>
      <c r="CT38" s="1">
        <f>98*4</f>
        <v>392</v>
      </c>
      <c r="CU38" s="2">
        <f>CT38*(2^(CS38/1200))</f>
        <v>564.06196336424148</v>
      </c>
      <c r="CV38" s="2" t="s">
        <v>66</v>
      </c>
      <c r="CW38" s="4">
        <v>2</v>
      </c>
      <c r="CX38" s="4">
        <v>2</v>
      </c>
      <c r="CY38" s="4">
        <v>3</v>
      </c>
      <c r="CZ38" s="4">
        <v>4</v>
      </c>
      <c r="DA38" s="4">
        <v>3</v>
      </c>
      <c r="DB38" s="4">
        <v>5</v>
      </c>
      <c r="DC38" s="4">
        <v>4</v>
      </c>
      <c r="DD38" s="4">
        <v>6</v>
      </c>
      <c r="DE38" s="4">
        <v>5</v>
      </c>
      <c r="DI38" s="1">
        <f>DI28+10</f>
        <v>630</v>
      </c>
      <c r="DJ38" s="1">
        <f>98*8</f>
        <v>784</v>
      </c>
      <c r="DK38" s="2">
        <f>DJ38*(2^(DI38/1200))</f>
        <v>1128.123926728483</v>
      </c>
      <c r="DL38" s="2" t="s">
        <v>66</v>
      </c>
      <c r="DM38" s="4">
        <v>2</v>
      </c>
      <c r="DN38" s="4">
        <v>2</v>
      </c>
      <c r="DO38" s="4">
        <v>3</v>
      </c>
      <c r="DP38" s="4">
        <v>4</v>
      </c>
      <c r="DQ38" s="4">
        <v>3</v>
      </c>
      <c r="DR38" s="4">
        <v>5</v>
      </c>
      <c r="DS38" s="4">
        <v>4</v>
      </c>
      <c r="DT38" s="4">
        <v>6</v>
      </c>
      <c r="DU38" s="4">
        <v>5</v>
      </c>
    </row>
    <row r="39" spans="1:125" customFormat="1">
      <c r="A39" s="3"/>
      <c r="B39" s="1"/>
      <c r="C39" s="2"/>
      <c r="D39" s="2" t="s">
        <v>63</v>
      </c>
      <c r="E39" s="3">
        <f>B38*E38</f>
        <v>196</v>
      </c>
      <c r="F39" s="3">
        <f>C38*F38</f>
        <v>272.42397108909807</v>
      </c>
      <c r="G39" s="3">
        <f>B38*G38</f>
        <v>294</v>
      </c>
      <c r="H39" s="3">
        <f>B38*H38</f>
        <v>392</v>
      </c>
      <c r="I39" s="3">
        <f>C38*I38</f>
        <v>408.63595663364708</v>
      </c>
      <c r="J39" s="3">
        <f>B38*J38</f>
        <v>490</v>
      </c>
      <c r="K39" s="3">
        <f>C38*K38</f>
        <v>544.84794217819615</v>
      </c>
      <c r="L39" s="3">
        <f>B38*L38</f>
        <v>588</v>
      </c>
      <c r="M39" s="3">
        <f>C38*M38</f>
        <v>681.05992772274521</v>
      </c>
      <c r="Q39" s="3"/>
      <c r="R39" s="1"/>
      <c r="S39" s="2"/>
      <c r="T39" s="2" t="s">
        <v>63</v>
      </c>
      <c r="U39" s="3">
        <f>R38*U38</f>
        <v>392</v>
      </c>
      <c r="V39" s="3">
        <f>S38*V38</f>
        <v>544.84794217819615</v>
      </c>
      <c r="W39" s="3">
        <f>R38*W38</f>
        <v>588</v>
      </c>
      <c r="X39" s="3">
        <f>R38*X38</f>
        <v>784</v>
      </c>
      <c r="Y39" s="3">
        <f>S38*Y38</f>
        <v>817.27191326729417</v>
      </c>
      <c r="Z39" s="3">
        <f>R38*Z38</f>
        <v>980</v>
      </c>
      <c r="AA39" s="3">
        <f>S38*AA38</f>
        <v>1089.6958843563923</v>
      </c>
      <c r="AB39" s="3">
        <f>R38*AB38</f>
        <v>1176</v>
      </c>
      <c r="AC39" s="3">
        <f>S38*AC38</f>
        <v>1362.1198554454904</v>
      </c>
      <c r="AG39" s="3"/>
      <c r="AH39" s="1"/>
      <c r="AI39" s="2"/>
      <c r="AJ39" s="2" t="s">
        <v>63</v>
      </c>
      <c r="AK39" s="3">
        <f>AH38*AK38</f>
        <v>784</v>
      </c>
      <c r="AL39" s="3">
        <f>AI38*AL38</f>
        <v>1089.6958843563923</v>
      </c>
      <c r="AM39" s="3">
        <f>AH38*AM38</f>
        <v>1176</v>
      </c>
      <c r="AN39" s="3">
        <f>AH38*AN38</f>
        <v>1568</v>
      </c>
      <c r="AO39" s="3">
        <f>AI38*AO38</f>
        <v>1634.5438265345883</v>
      </c>
      <c r="AP39" s="3">
        <f>AH38*AP38</f>
        <v>1960</v>
      </c>
      <c r="AQ39" s="3">
        <f>AI38*AQ38</f>
        <v>2179.3917687127846</v>
      </c>
      <c r="AR39" s="3">
        <f>AH38*AR38</f>
        <v>2352</v>
      </c>
      <c r="AS39" s="3">
        <f>AI38*AS38</f>
        <v>2724.2397108909809</v>
      </c>
      <c r="AW39" s="3"/>
      <c r="AX39" s="1"/>
      <c r="AY39" s="2"/>
      <c r="AZ39" s="2" t="s">
        <v>63</v>
      </c>
      <c r="BA39" s="3">
        <f>AX38*BA38</f>
        <v>1568</v>
      </c>
      <c r="BB39" s="3">
        <f>AY38*BB38</f>
        <v>2179.3917687127846</v>
      </c>
      <c r="BC39" s="3">
        <f>AX38*BC38</f>
        <v>2352</v>
      </c>
      <c r="BD39" s="3">
        <f>AX38*BD38</f>
        <v>3136</v>
      </c>
      <c r="BE39" s="3">
        <f>AY38*BE38</f>
        <v>3269.0876530691767</v>
      </c>
      <c r="BF39" s="3">
        <f>AX38*BF38</f>
        <v>3920</v>
      </c>
      <c r="BG39" s="3">
        <f>AY38*BG38</f>
        <v>4358.7835374255692</v>
      </c>
      <c r="BH39" s="3">
        <f>AX38*BH38</f>
        <v>4704</v>
      </c>
      <c r="BI39" s="3">
        <f>AY38*BI38</f>
        <v>5448.4794217819617</v>
      </c>
      <c r="BM39" s="3"/>
      <c r="BN39" s="1"/>
      <c r="BO39" s="2"/>
      <c r="BP39" s="2" t="s">
        <v>63</v>
      </c>
      <c r="BQ39" s="3">
        <f>BN38*BQ38</f>
        <v>196</v>
      </c>
      <c r="BR39" s="3">
        <f>BO38*BR38</f>
        <v>282.03098168212074</v>
      </c>
      <c r="BS39" s="3">
        <f>BN38*BS38</f>
        <v>294</v>
      </c>
      <c r="BT39" s="3">
        <f>BN38*BT38</f>
        <v>392</v>
      </c>
      <c r="BU39" s="3">
        <f>BO38*BU38</f>
        <v>423.04647252318114</v>
      </c>
      <c r="BV39" s="3">
        <f>BN38*BV38</f>
        <v>490</v>
      </c>
      <c r="BW39" s="3">
        <f>BO38*BW38</f>
        <v>564.06196336424148</v>
      </c>
      <c r="BX39" s="3">
        <f>BN38*BX38</f>
        <v>588</v>
      </c>
      <c r="BY39" s="3">
        <f>BO38*BY38</f>
        <v>705.07745420530182</v>
      </c>
      <c r="CC39" s="3"/>
      <c r="CD39" s="1"/>
      <c r="CE39" s="2"/>
      <c r="CF39" s="2" t="s">
        <v>63</v>
      </c>
      <c r="CG39" s="3">
        <f>CD38*CG38</f>
        <v>392</v>
      </c>
      <c r="CH39" s="3">
        <f>CE38*CH38</f>
        <v>564.06196336424148</v>
      </c>
      <c r="CI39" s="3">
        <f>CD38*CI38</f>
        <v>588</v>
      </c>
      <c r="CJ39" s="3">
        <f>CD38*CJ38</f>
        <v>784</v>
      </c>
      <c r="CK39" s="3">
        <f>CE38*CK38</f>
        <v>846.09294504636227</v>
      </c>
      <c r="CL39" s="3">
        <f>CD38*CL38</f>
        <v>980</v>
      </c>
      <c r="CM39" s="3">
        <f>CE38*CM38</f>
        <v>1128.123926728483</v>
      </c>
      <c r="CN39" s="3">
        <f>CD38*CN38</f>
        <v>1176</v>
      </c>
      <c r="CO39" s="3">
        <f>CE38*CO38</f>
        <v>1410.1549084106036</v>
      </c>
      <c r="CS39" s="3"/>
      <c r="CT39" s="1"/>
      <c r="CU39" s="2"/>
      <c r="CV39" s="2" t="s">
        <v>63</v>
      </c>
      <c r="CW39" s="3">
        <f>CT38*CW38</f>
        <v>784</v>
      </c>
      <c r="CX39" s="3">
        <f>CU38*CX38</f>
        <v>1128.123926728483</v>
      </c>
      <c r="CY39" s="3">
        <f>CT38*CY38</f>
        <v>1176</v>
      </c>
      <c r="CZ39" s="3">
        <f>CT38*CZ38</f>
        <v>1568</v>
      </c>
      <c r="DA39" s="3">
        <f>CU38*DA38</f>
        <v>1692.1858900927245</v>
      </c>
      <c r="DB39" s="3">
        <f>CT38*DB38</f>
        <v>1960</v>
      </c>
      <c r="DC39" s="3">
        <f>CU38*DC38</f>
        <v>2256.2478534569659</v>
      </c>
      <c r="DD39" s="3">
        <f>CT38*DD38</f>
        <v>2352</v>
      </c>
      <c r="DE39" s="3">
        <f>CU38*DE38</f>
        <v>2820.3098168212073</v>
      </c>
      <c r="DI39" s="3"/>
      <c r="DJ39" s="1"/>
      <c r="DK39" s="2"/>
      <c r="DL39" s="2" t="s">
        <v>63</v>
      </c>
      <c r="DM39" s="3">
        <f>DJ38*DM38</f>
        <v>1568</v>
      </c>
      <c r="DN39" s="3">
        <f>DK38*DN38</f>
        <v>2256.2478534569659</v>
      </c>
      <c r="DO39" s="3">
        <f>DJ38*DO38</f>
        <v>2352</v>
      </c>
      <c r="DP39" s="3">
        <f>DJ38*DP38</f>
        <v>3136</v>
      </c>
      <c r="DQ39" s="3">
        <f>DK38*DQ38</f>
        <v>3384.3717801854491</v>
      </c>
      <c r="DR39" s="3">
        <f>DJ38*DR38</f>
        <v>3920</v>
      </c>
      <c r="DS39" s="3">
        <f>DK38*DS38</f>
        <v>4512.4957069139318</v>
      </c>
      <c r="DT39" s="3">
        <f>DJ38*DT38</f>
        <v>4704</v>
      </c>
      <c r="DU39" s="3">
        <f>DK38*DU38</f>
        <v>5640.6196336424146</v>
      </c>
    </row>
    <row r="40" spans="1:125" customFormat="1">
      <c r="A40" s="4"/>
      <c r="B40" s="4"/>
      <c r="C40" s="3"/>
      <c r="D40" s="2" t="s">
        <v>9</v>
      </c>
      <c r="E40" s="3"/>
      <c r="F40" s="3"/>
      <c r="G40" s="3"/>
      <c r="H40" s="4"/>
      <c r="I40" s="4"/>
      <c r="J40" s="3"/>
      <c r="K40" s="3"/>
      <c r="L40" s="3"/>
      <c r="M40" s="3"/>
      <c r="Q40" s="4"/>
      <c r="R40" s="4"/>
      <c r="S40" s="3"/>
      <c r="T40" s="2" t="s">
        <v>9</v>
      </c>
      <c r="U40" s="3"/>
      <c r="V40" s="3"/>
      <c r="W40" s="3"/>
      <c r="X40" s="4"/>
      <c r="Y40" s="4"/>
      <c r="Z40" s="3"/>
      <c r="AA40" s="3"/>
      <c r="AB40" s="3"/>
      <c r="AC40" s="3"/>
      <c r="AG40" s="4"/>
      <c r="AH40" s="4"/>
      <c r="AI40" s="3"/>
      <c r="AJ40" s="2" t="s">
        <v>9</v>
      </c>
      <c r="AK40" s="3"/>
      <c r="AL40" s="3"/>
      <c r="AM40" s="3"/>
      <c r="AN40" s="4"/>
      <c r="AO40" s="4"/>
      <c r="AP40" s="3"/>
      <c r="AQ40" s="3"/>
      <c r="AR40" s="3"/>
      <c r="AS40" s="3"/>
      <c r="AW40" s="4"/>
      <c r="AX40" s="4"/>
      <c r="AY40" s="3"/>
      <c r="AZ40" s="2" t="s">
        <v>9</v>
      </c>
      <c r="BA40" s="3"/>
      <c r="BB40" s="3"/>
      <c r="BC40" s="3"/>
      <c r="BD40" s="4"/>
      <c r="BE40" s="4"/>
      <c r="BF40" s="3"/>
      <c r="BG40" s="3"/>
      <c r="BH40" s="3"/>
      <c r="BI40" s="3"/>
      <c r="BM40" s="4"/>
      <c r="BN40" s="4"/>
      <c r="BO40" s="3"/>
      <c r="BP40" s="2" t="s">
        <v>9</v>
      </c>
      <c r="BQ40" s="3"/>
      <c r="BR40" s="3"/>
      <c r="BS40" s="3"/>
      <c r="BT40" s="4"/>
      <c r="BU40" s="4"/>
      <c r="BV40" s="3"/>
      <c r="BW40" s="3"/>
      <c r="BX40" s="3"/>
      <c r="BY40" s="3"/>
      <c r="CC40" s="4"/>
      <c r="CD40" s="4"/>
      <c r="CE40" s="3"/>
      <c r="CF40" s="2" t="s">
        <v>9</v>
      </c>
      <c r="CG40" s="3"/>
      <c r="CH40" s="3"/>
      <c r="CI40" s="3"/>
      <c r="CJ40" s="4"/>
      <c r="CK40" s="4"/>
      <c r="CL40" s="3"/>
      <c r="CM40" s="3"/>
      <c r="CN40" s="3"/>
      <c r="CO40" s="3"/>
      <c r="CS40" s="4"/>
      <c r="CT40" s="4"/>
      <c r="CU40" s="3"/>
      <c r="CV40" s="2" t="s">
        <v>9</v>
      </c>
      <c r="CW40" s="3"/>
      <c r="CX40" s="3"/>
      <c r="CY40" s="3"/>
      <c r="CZ40" s="4"/>
      <c r="DA40" s="4"/>
      <c r="DB40" s="3"/>
      <c r="DC40" s="3"/>
      <c r="DD40" s="3"/>
      <c r="DE40" s="3"/>
      <c r="DI40" s="4"/>
      <c r="DJ40" s="4"/>
      <c r="DK40" s="3"/>
      <c r="DL40" s="2" t="s">
        <v>9</v>
      </c>
      <c r="DM40" s="3"/>
      <c r="DN40" s="3"/>
      <c r="DO40" s="3"/>
      <c r="DP40" s="4"/>
      <c r="DQ40" s="4"/>
      <c r="DR40" s="3"/>
      <c r="DS40" s="3"/>
      <c r="DT40" s="3"/>
      <c r="DU40" s="3"/>
    </row>
    <row r="41" spans="1:125" customFormat="1">
      <c r="A41" s="4"/>
      <c r="B41" s="4"/>
      <c r="C41" s="3"/>
      <c r="D41" s="15" t="s">
        <v>65</v>
      </c>
      <c r="E41" s="3">
        <f>24.7*(4.37*((F39+E39)/2000)+1)/2</f>
        <v>24.99030375384654</v>
      </c>
      <c r="F41" s="3">
        <f>24.7*(4.37*((G39+F39)/2000)+1)/2</f>
        <v>27.634809253846544</v>
      </c>
      <c r="G41" s="3">
        <f>24.7*(4.37*((H39+G39)/2000)+1)/2</f>
        <v>30.861538500000005</v>
      </c>
      <c r="H41" s="3">
        <f>24.7*(4.37*((I39+H39)/2000)+1)/2</f>
        <v>33.954961130769803</v>
      </c>
      <c r="I41" s="3">
        <f>24.7*(4.37*((J39+I39)/2000)+1)/2</f>
        <v>36.599466630769804</v>
      </c>
      <c r="J41" s="3">
        <f>24.7*(4.37*((K39+J39)/2000)+1)/2</f>
        <v>40.275113007693079</v>
      </c>
      <c r="K41" s="3">
        <f>24.7*(4.37*((L39+K39)/2000)+1)/2</f>
        <v>42.91961850769308</v>
      </c>
      <c r="L41" s="3">
        <f>24.7*(4.37*((M39+L39)/2000)+1)/2</f>
        <v>46.595264884616348</v>
      </c>
      <c r="M41" s="3" t="s">
        <v>10</v>
      </c>
      <c r="Q41" s="4"/>
      <c r="R41" s="4"/>
      <c r="S41" s="3"/>
      <c r="T41" s="15" t="s">
        <v>65</v>
      </c>
      <c r="U41" s="3">
        <f>24.7*(4.37*((V39+U39)/2000)+1)/2</f>
        <v>37.630607507693078</v>
      </c>
      <c r="V41" s="3">
        <f>24.7*(4.37*((W39+V39)/2000)+1)/2</f>
        <v>42.91961850769308</v>
      </c>
      <c r="W41" s="3">
        <f>24.7*(4.37*((X39+W39)/2000)+1)/2</f>
        <v>49.373077000000002</v>
      </c>
      <c r="X41" s="3">
        <f>24.7*(4.37*((Y39+X39)/2000)+1)/2</f>
        <v>55.559922261539612</v>
      </c>
      <c r="Y41" s="3">
        <f>24.7*(4.37*((Z39+Y39)/2000)+1)/2</f>
        <v>60.848933261539607</v>
      </c>
      <c r="Z41" s="3">
        <f>24.7*(4.37*((AA39+Z39)/2000)+1)/2</f>
        <v>68.200226015386164</v>
      </c>
      <c r="AA41" s="3">
        <f>24.7*(4.37*((AB39+AA39)/2000)+1)/2</f>
        <v>73.489237015386166</v>
      </c>
      <c r="AB41" s="3">
        <f>24.7*(4.37*((AC39+AB39)/2000)+1)/2</f>
        <v>80.840529769232703</v>
      </c>
      <c r="AC41" s="3" t="s">
        <v>10</v>
      </c>
      <c r="AG41" s="4"/>
      <c r="AH41" s="4"/>
      <c r="AI41" s="3"/>
      <c r="AJ41" s="15" t="s">
        <v>65</v>
      </c>
      <c r="AK41" s="3">
        <f>24.7*(4.37*((AL39+AK39)/2000)+1)/2</f>
        <v>62.911215015386155</v>
      </c>
      <c r="AL41" s="3">
        <f>24.7*(4.37*((AM39+AL39)/2000)+1)/2</f>
        <v>73.489237015386166</v>
      </c>
      <c r="AM41" s="3">
        <f>24.7*(4.37*((AN39+AM39)/2000)+1)/2</f>
        <v>86.39615400000001</v>
      </c>
      <c r="AN41" s="3">
        <f>24.7*(4.37*((AO39+AN39)/2000)+1)/2</f>
        <v>98.769844523079229</v>
      </c>
      <c r="AO41" s="3">
        <f>24.7*(4.37*((AP39+AO39)/2000)+1)/2</f>
        <v>109.34786652307922</v>
      </c>
      <c r="AP41" s="3">
        <f>24.7*(4.37*((AQ39+AP39)/2000)+1)/2</f>
        <v>124.05045203077232</v>
      </c>
      <c r="AQ41" s="3">
        <f>24.7*(4.37*((AR39+AQ39)/2000)+1)/2</f>
        <v>134.62847403077231</v>
      </c>
      <c r="AR41" s="3">
        <f>24.7*(4.37*((AS39+AR39)/2000)+1)/2</f>
        <v>149.33105953846538</v>
      </c>
      <c r="AS41" s="3" t="s">
        <v>10</v>
      </c>
      <c r="AW41" s="4"/>
      <c r="AX41" s="4"/>
      <c r="AY41" s="3"/>
      <c r="AZ41" s="15" t="s">
        <v>65</v>
      </c>
      <c r="BA41" s="3">
        <f>24.7*(4.37*((BB39+BA39)/2000)+1)/2</f>
        <v>113.4724300307723</v>
      </c>
      <c r="BB41" s="3">
        <f>24.7*(4.37*((BC39+BB39)/2000)+1)/2</f>
        <v>134.62847403077231</v>
      </c>
      <c r="BC41" s="3">
        <f>24.7*(4.37*((BD39+BC39)/2000)+1)/2</f>
        <v>160.44230800000003</v>
      </c>
      <c r="BD41" s="3">
        <f>24.7*(4.37*((BE39+BD39)/2000)+1)/2</f>
        <v>185.18968904615846</v>
      </c>
      <c r="BE41" s="3">
        <f>24.7*(4.37*((BF39+BE39)/2000)+1)/2</f>
        <v>206.34573304615841</v>
      </c>
      <c r="BF41" s="3">
        <f>24.7*(4.37*((BG39+BF39)/2000)+1)/2</f>
        <v>235.75090406154465</v>
      </c>
      <c r="BG41" s="3">
        <f>24.7*(4.37*((BH39+BG39)/2000)+1)/2</f>
        <v>256.90694806154465</v>
      </c>
      <c r="BH41" s="3">
        <f>24.7*(4.37*((BI39+BH39)/2000)+1)/2</f>
        <v>286.3121190769308</v>
      </c>
      <c r="BI41" s="3" t="s">
        <v>10</v>
      </c>
      <c r="BM41" s="4"/>
      <c r="BN41" s="4"/>
      <c r="BO41" s="3"/>
      <c r="BP41" s="15" t="s">
        <v>65</v>
      </c>
      <c r="BQ41" s="3">
        <f>24.7*(4.37*((BR39+BQ39)/2000)+1)/2</f>
        <v>25.249546532946606</v>
      </c>
      <c r="BR41" s="3">
        <f>24.7*(4.37*((BS39+BR39)/2000)+1)/2</f>
        <v>27.8940520329466</v>
      </c>
      <c r="BS41" s="3">
        <f>24.7*(4.37*((BT39+BS39)/2000)+1)/2</f>
        <v>30.861538500000005</v>
      </c>
      <c r="BT41" s="3">
        <f>24.7*(4.37*((BU39+BT39)/2000)+1)/2</f>
        <v>34.343825299419912</v>
      </c>
      <c r="BU41" s="3">
        <f>24.7*(4.37*((BV39+BU39)/2000)+1)/2</f>
        <v>36.988330799419913</v>
      </c>
      <c r="BV41" s="3">
        <f>24.7*(4.37*((BW39+BV39)/2000)+1)/2</f>
        <v>40.793598565893213</v>
      </c>
      <c r="BW41" s="3">
        <f>24.7*(4.37*((BX39+BW39)/2000)+1)/2</f>
        <v>43.438104065893206</v>
      </c>
      <c r="BX41" s="3">
        <f>24.7*(4.37*((BY39+BX39)/2000)+1)/2</f>
        <v>47.243371832366513</v>
      </c>
      <c r="BY41" s="3" t="s">
        <v>10</v>
      </c>
      <c r="CC41" s="4"/>
      <c r="CD41" s="4"/>
      <c r="CE41" s="3"/>
      <c r="CF41" s="15" t="s">
        <v>65</v>
      </c>
      <c r="CG41" s="3">
        <f>24.7*(4.37*((CH39+CG39)/2000)+1)/2</f>
        <v>38.149093065893219</v>
      </c>
      <c r="CH41" s="3">
        <f>24.7*(4.37*((CI39+CH39)/2000)+1)/2</f>
        <v>43.438104065893206</v>
      </c>
      <c r="CI41" s="3">
        <f>24.7*(4.37*((CJ39+CI39)/2000)+1)/2</f>
        <v>49.373077000000002</v>
      </c>
      <c r="CJ41" s="3">
        <f>24.7*(4.37*((CK39+CJ39)/2000)+1)/2</f>
        <v>56.337650598839829</v>
      </c>
      <c r="CK41" s="3">
        <f>24.7*(4.37*((CL39+CK39)/2000)+1)/2</f>
        <v>61.626661598839824</v>
      </c>
      <c r="CL41" s="3">
        <f>24.7*(4.37*((CM39+CL39)/2000)+1)/2</f>
        <v>69.237197131786431</v>
      </c>
      <c r="CM41" s="3">
        <f>24.7*(4.37*((CN39+CM39)/2000)+1)/2</f>
        <v>74.526208131786419</v>
      </c>
      <c r="CN41" s="3">
        <f>24.7*(4.37*((CO39+CN39)/2000)+1)/2</f>
        <v>82.136743664733032</v>
      </c>
      <c r="CO41" s="3" t="s">
        <v>10</v>
      </c>
      <c r="CS41" s="4"/>
      <c r="CT41" s="4"/>
      <c r="CU41" s="3"/>
      <c r="CV41" s="15" t="s">
        <v>65</v>
      </c>
      <c r="CW41" s="3">
        <f>24.7*(4.37*((CX39+CW39)/2000)+1)/2</f>
        <v>63.948186131786429</v>
      </c>
      <c r="CX41" s="3">
        <f>24.7*(4.37*((CY39+CX39)/2000)+1)/2</f>
        <v>74.526208131786419</v>
      </c>
      <c r="CY41" s="3">
        <f>24.7*(4.37*((CZ39+CY39)/2000)+1)/2</f>
        <v>86.39615400000001</v>
      </c>
      <c r="CZ41" s="3">
        <f>24.7*(4.37*((DA39+CZ39)/2000)+1)/2</f>
        <v>100.32530119767965</v>
      </c>
      <c r="DA41" s="3">
        <f>24.7*(4.37*((DB39+DA39)/2000)+1)/2</f>
        <v>110.90332319767965</v>
      </c>
      <c r="DB41" s="3">
        <f>24.7*(4.37*((DC39+DB39)/2000)+1)/2</f>
        <v>126.12439426357285</v>
      </c>
      <c r="DC41" s="3">
        <f>24.7*(4.37*((DD39+DC39)/2000)+1)/2</f>
        <v>136.70241626357284</v>
      </c>
      <c r="DD41" s="3">
        <f>24.7*(4.37*((DE39+DD39)/2000)+1)/2</f>
        <v>151.92348732946607</v>
      </c>
      <c r="DE41" s="3" t="s">
        <v>10</v>
      </c>
      <c r="DI41" s="4"/>
      <c r="DJ41" s="4"/>
      <c r="DK41" s="3"/>
      <c r="DL41" s="15" t="s">
        <v>65</v>
      </c>
      <c r="DM41" s="3">
        <f>24.7*(4.37*((DN39+DM39)/2000)+1)/2</f>
        <v>115.54637226357286</v>
      </c>
      <c r="DN41" s="3">
        <f>24.7*(4.37*((DO39+DN39)/2000)+1)/2</f>
        <v>136.70241626357284</v>
      </c>
      <c r="DO41" s="3">
        <f>24.7*(4.37*((DP39+DO39)/2000)+1)/2</f>
        <v>160.44230800000003</v>
      </c>
      <c r="DP41" s="3">
        <f>24.7*(4.37*((DQ39+DP39)/2000)+1)/2</f>
        <v>188.30060239535931</v>
      </c>
      <c r="DQ41" s="3">
        <f>24.7*(4.37*((DR39+DQ39)/2000)+1)/2</f>
        <v>209.45664639535931</v>
      </c>
      <c r="DR41" s="3">
        <f>24.7*(4.37*((DS39+DR39)/2000)+1)/2</f>
        <v>239.89878852714571</v>
      </c>
      <c r="DS41" s="3">
        <f>24.7*(4.37*((DT39+DS39)/2000)+1)/2</f>
        <v>261.05483252714566</v>
      </c>
      <c r="DT41" s="3">
        <f>24.7*(4.37*((DU39+DT39)/2000)+1)/2</f>
        <v>291.49697465893212</v>
      </c>
      <c r="DU41" s="3" t="s">
        <v>10</v>
      </c>
    </row>
    <row r="42" spans="1:125" customFormat="1">
      <c r="A42" s="4"/>
      <c r="B42" s="5"/>
      <c r="C42" s="5"/>
      <c r="D42" s="15" t="s">
        <v>64</v>
      </c>
      <c r="E42" s="3">
        <f t="shared" ref="E42:I42" si="45">ABS(F39-E39)</f>
        <v>76.423971089098075</v>
      </c>
      <c r="F42" s="3">
        <f t="shared" si="45"/>
        <v>21.576028910901925</v>
      </c>
      <c r="G42" s="3">
        <f>ABS(H39-G39)</f>
        <v>98</v>
      </c>
      <c r="H42" s="3">
        <f t="shared" si="45"/>
        <v>16.635956633647083</v>
      </c>
      <c r="I42" s="3">
        <f t="shared" si="45"/>
        <v>81.364043366352917</v>
      </c>
      <c r="J42" s="3">
        <f>ABS(K39-J39)</f>
        <v>54.847942178196149</v>
      </c>
      <c r="K42" s="3">
        <f>ABS(L39-K39)</f>
        <v>43.152057821803851</v>
      </c>
      <c r="L42" s="3">
        <f>ABS(M39-L39)</f>
        <v>93.059927722745215</v>
      </c>
      <c r="M42" s="3"/>
      <c r="Q42" s="4"/>
      <c r="R42" s="5"/>
      <c r="S42" s="5"/>
      <c r="T42" s="15" t="s">
        <v>64</v>
      </c>
      <c r="U42" s="3">
        <f t="shared" ref="U42:V42" si="46">ABS(V39-U39)</f>
        <v>152.84794217819615</v>
      </c>
      <c r="V42" s="3">
        <f t="shared" si="46"/>
        <v>43.152057821803851</v>
      </c>
      <c r="W42" s="3">
        <f>ABS(X39-W39)</f>
        <v>196</v>
      </c>
      <c r="X42" s="3">
        <f t="shared" ref="X42:Y42" si="47">ABS(Y39-X39)</f>
        <v>33.271913267294167</v>
      </c>
      <c r="Y42" s="3">
        <f t="shared" si="47"/>
        <v>162.72808673270583</v>
      </c>
      <c r="Z42" s="3">
        <f>ABS(AA39-Z39)</f>
        <v>109.6958843563923</v>
      </c>
      <c r="AA42" s="3">
        <f>ABS(AB39-AA39)</f>
        <v>86.304115643607702</v>
      </c>
      <c r="AB42" s="3">
        <f>ABS(AC39-AB39)</f>
        <v>186.11985544549043</v>
      </c>
      <c r="AC42" s="3"/>
      <c r="AG42" s="4"/>
      <c r="AH42" s="5"/>
      <c r="AI42" s="5"/>
      <c r="AJ42" s="15" t="s">
        <v>64</v>
      </c>
      <c r="AK42" s="3">
        <f t="shared" ref="AK42:AL42" si="48">ABS(AL39-AK39)</f>
        <v>305.6958843563923</v>
      </c>
      <c r="AL42" s="3">
        <f t="shared" si="48"/>
        <v>86.304115643607702</v>
      </c>
      <c r="AM42" s="3">
        <f>ABS(AN39-AM39)</f>
        <v>392</v>
      </c>
      <c r="AN42" s="3">
        <f t="shared" ref="AN42:AO42" si="49">ABS(AO39-AN39)</f>
        <v>66.543826534588334</v>
      </c>
      <c r="AO42" s="3">
        <f t="shared" si="49"/>
        <v>325.45617346541167</v>
      </c>
      <c r="AP42" s="3">
        <f>ABS(AQ39-AP39)</f>
        <v>219.3917687127846</v>
      </c>
      <c r="AQ42" s="3">
        <f>ABS(AR39-AQ39)</f>
        <v>172.6082312872154</v>
      </c>
      <c r="AR42" s="3">
        <f>ABS(AS39-AR39)</f>
        <v>372.23971089098086</v>
      </c>
      <c r="AS42" s="3"/>
      <c r="AW42" s="4"/>
      <c r="AX42" s="5"/>
      <c r="AY42" s="5"/>
      <c r="AZ42" s="15" t="s">
        <v>64</v>
      </c>
      <c r="BA42" s="3">
        <f t="shared" ref="BA42:BB42" si="50">ABS(BB39-BA39)</f>
        <v>611.3917687127846</v>
      </c>
      <c r="BB42" s="3">
        <f t="shared" si="50"/>
        <v>172.6082312872154</v>
      </c>
      <c r="BC42" s="3">
        <f>ABS(BD39-BC39)</f>
        <v>784</v>
      </c>
      <c r="BD42" s="3">
        <f t="shared" ref="BD42:BE42" si="51">ABS(BE39-BD39)</f>
        <v>133.08765306917667</v>
      </c>
      <c r="BE42" s="3">
        <f t="shared" si="51"/>
        <v>650.91234693082333</v>
      </c>
      <c r="BF42" s="3">
        <f>ABS(BG39-BF39)</f>
        <v>438.78353742556919</v>
      </c>
      <c r="BG42" s="3">
        <f>ABS(BH39-BG39)</f>
        <v>345.21646257443081</v>
      </c>
      <c r="BH42" s="3">
        <f>ABS(BI39-BH39)</f>
        <v>744.47942178196172</v>
      </c>
      <c r="BI42" s="3"/>
      <c r="BM42" s="4"/>
      <c r="BN42" s="5"/>
      <c r="BO42" s="5"/>
      <c r="BP42" s="15" t="s">
        <v>64</v>
      </c>
      <c r="BQ42" s="3">
        <f t="shared" ref="BQ42:BR42" si="52">ABS(BR39-BQ39)</f>
        <v>86.030981682120739</v>
      </c>
      <c r="BR42" s="2">
        <f t="shared" si="52"/>
        <v>11.969018317879261</v>
      </c>
      <c r="BS42" s="3">
        <f>ABS(BT39-BS39)</f>
        <v>98</v>
      </c>
      <c r="BT42" s="3">
        <f t="shared" ref="BT42:BU42" si="53">ABS(BU39-BT39)</f>
        <v>31.046472523181137</v>
      </c>
      <c r="BU42" s="3">
        <f t="shared" si="53"/>
        <v>66.953527476818863</v>
      </c>
      <c r="BV42" s="3">
        <f>ABS(BW39-BV39)</f>
        <v>74.061963364241478</v>
      </c>
      <c r="BW42" s="3">
        <f>ABS(BX39-BW39)</f>
        <v>23.938036635758522</v>
      </c>
      <c r="BX42" s="3">
        <f>ABS(BY39-BX39)</f>
        <v>117.07745420530182</v>
      </c>
      <c r="BY42" s="3"/>
      <c r="CC42" s="4"/>
      <c r="CD42" s="5"/>
      <c r="CE42" s="5"/>
      <c r="CF42" s="15" t="s">
        <v>64</v>
      </c>
      <c r="CG42" s="3">
        <f t="shared" ref="CG42:CH42" si="54">ABS(CH39-CG39)</f>
        <v>172.06196336424148</v>
      </c>
      <c r="CH42" s="3">
        <f t="shared" si="54"/>
        <v>23.938036635758522</v>
      </c>
      <c r="CI42" s="3">
        <f>ABS(CJ39-CI39)</f>
        <v>196</v>
      </c>
      <c r="CJ42" s="3">
        <f t="shared" ref="CJ42:CK42" si="55">ABS(CK39-CJ39)</f>
        <v>62.092945046362274</v>
      </c>
      <c r="CK42" s="3">
        <f t="shared" si="55"/>
        <v>133.90705495363773</v>
      </c>
      <c r="CL42" s="3">
        <f>ABS(CM39-CL39)</f>
        <v>148.12392672848296</v>
      </c>
      <c r="CM42" s="3">
        <f>ABS(CN39-CM39)</f>
        <v>47.876073271517043</v>
      </c>
      <c r="CN42" s="3">
        <f>ABS(CO39-CN39)</f>
        <v>234.15490841060364</v>
      </c>
      <c r="CO42" s="3"/>
      <c r="CS42" s="4"/>
      <c r="CT42" s="5"/>
      <c r="CU42" s="5"/>
      <c r="CV42" s="15" t="s">
        <v>64</v>
      </c>
      <c r="CW42" s="3">
        <f t="shared" ref="CW42:CX42" si="56">ABS(CX39-CW39)</f>
        <v>344.12392672848296</v>
      </c>
      <c r="CX42" s="3">
        <f t="shared" si="56"/>
        <v>47.876073271517043</v>
      </c>
      <c r="CY42" s="3">
        <f>ABS(CZ39-CY39)</f>
        <v>392</v>
      </c>
      <c r="CZ42" s="3">
        <f t="shared" ref="CZ42:DA42" si="57">ABS(DA39-CZ39)</f>
        <v>124.18589009272455</v>
      </c>
      <c r="DA42" s="3">
        <f t="shared" si="57"/>
        <v>267.81410990727545</v>
      </c>
      <c r="DB42" s="3">
        <f>ABS(DC39-DB39)</f>
        <v>296.24785345696591</v>
      </c>
      <c r="DC42" s="3">
        <f>ABS(DD39-DC39)</f>
        <v>95.752146543034087</v>
      </c>
      <c r="DD42" s="3">
        <f>ABS(DE39-DD39)</f>
        <v>468.30981682120728</v>
      </c>
      <c r="DE42" s="3"/>
      <c r="DI42" s="4"/>
      <c r="DJ42" s="5"/>
      <c r="DK42" s="5"/>
      <c r="DL42" s="15" t="s">
        <v>64</v>
      </c>
      <c r="DM42" s="3">
        <f t="shared" ref="DM42:DQ42" si="58">ABS(DN39-DM39)</f>
        <v>688.24785345696591</v>
      </c>
      <c r="DN42" s="3">
        <f t="shared" si="58"/>
        <v>95.752146543034087</v>
      </c>
      <c r="DO42" s="3">
        <f>ABS(DP39-DO39)</f>
        <v>784</v>
      </c>
      <c r="DP42" s="3">
        <f t="shared" ref="DP42:DT42" si="59">ABS(DQ39-DP39)</f>
        <v>248.3717801854491</v>
      </c>
      <c r="DQ42" s="3">
        <f t="shared" si="59"/>
        <v>535.6282198145509</v>
      </c>
      <c r="DR42" s="3">
        <f>ABS(DS39-DR39)</f>
        <v>592.49570691393183</v>
      </c>
      <c r="DS42" s="3">
        <f>ABS(DT39-DS39)</f>
        <v>191.50429308606817</v>
      </c>
      <c r="DT42" s="3">
        <f>ABS(DU39-DT39)</f>
        <v>936.61963364241456</v>
      </c>
      <c r="DU42" s="3"/>
    </row>
    <row r="43" spans="1:125" customFormat="1">
      <c r="A43" s="5"/>
      <c r="B43" s="5"/>
      <c r="C43" s="5"/>
      <c r="D43" s="15" t="s">
        <v>11</v>
      </c>
      <c r="E43" s="5">
        <f>E42/E41</f>
        <v>3.058144944610159</v>
      </c>
      <c r="F43" s="6">
        <f>F42/F41</f>
        <v>0.78075548532685146</v>
      </c>
      <c r="G43" s="5">
        <f>G42/G41</f>
        <v>3.1754735753047432</v>
      </c>
      <c r="H43" s="6">
        <f>H42/H41</f>
        <v>0.48994185472860602</v>
      </c>
      <c r="I43" s="5">
        <f>I42/I41</f>
        <v>2.2230936911509187</v>
      </c>
      <c r="J43" s="5">
        <f>J42/J41</f>
        <v>1.3618321112524121</v>
      </c>
      <c r="K43" s="6">
        <f>K42/K41</f>
        <v>1.0054156891927897</v>
      </c>
      <c r="L43" s="5">
        <f>L42/L41</f>
        <v>1.9971970961682288</v>
      </c>
      <c r="M43" s="5" t="s">
        <v>10</v>
      </c>
      <c r="Q43" s="5"/>
      <c r="R43" s="5"/>
      <c r="S43" s="5"/>
      <c r="T43" s="15" t="s">
        <v>11</v>
      </c>
      <c r="U43" s="5">
        <f>U42/U41</f>
        <v>4.0617984215893514</v>
      </c>
      <c r="V43" s="6">
        <f>V42/V41</f>
        <v>1.0054156891927897</v>
      </c>
      <c r="W43" s="5">
        <f>W42/W41</f>
        <v>3.9697748633329049</v>
      </c>
      <c r="X43" s="6">
        <f>X42/X41</f>
        <v>0.59884736898428081</v>
      </c>
      <c r="Y43" s="5">
        <f>Y42/Y41</f>
        <v>2.6742964586292972</v>
      </c>
      <c r="Z43" s="5">
        <f>Z42/Z41</f>
        <v>1.6084387217667666</v>
      </c>
      <c r="AA43" s="6">
        <f>AA42/AA41</f>
        <v>1.1743776251961704</v>
      </c>
      <c r="AB43" s="5">
        <f>AB42/AB41</f>
        <v>2.3023087055068538</v>
      </c>
      <c r="AC43" s="5" t="s">
        <v>10</v>
      </c>
      <c r="AG43" s="5"/>
      <c r="AH43" s="5"/>
      <c r="AI43" s="5"/>
      <c r="AJ43" s="15" t="s">
        <v>11</v>
      </c>
      <c r="AK43" s="5">
        <f>AK42/AK41</f>
        <v>4.8591635733251763</v>
      </c>
      <c r="AL43" s="6">
        <f>AL42/AL41</f>
        <v>1.1743776251961704</v>
      </c>
      <c r="AM43" s="5">
        <f>AM42/AM41</f>
        <v>4.537239007190065</v>
      </c>
      <c r="AN43" s="6">
        <f>AN42/AN41</f>
        <v>0.67372614441079992</v>
      </c>
      <c r="AO43" s="5">
        <f>AO42/AO41</f>
        <v>2.9763376626714533</v>
      </c>
      <c r="AP43" s="5">
        <f>AP42/AP41</f>
        <v>1.7685688775915274</v>
      </c>
      <c r="AQ43" s="6">
        <f>AQ42/AQ41</f>
        <v>1.2821079086714002</v>
      </c>
      <c r="AR43" s="5">
        <f>AR42/AR41</f>
        <v>2.4927145902631036</v>
      </c>
      <c r="AS43" s="5" t="s">
        <v>10</v>
      </c>
      <c r="AW43" s="5"/>
      <c r="AX43" s="5"/>
      <c r="AY43" s="5"/>
      <c r="AZ43" s="15" t="s">
        <v>11</v>
      </c>
      <c r="BA43" s="5">
        <f>BA42/BA41</f>
        <v>5.3880204076618678</v>
      </c>
      <c r="BB43" s="5">
        <f>BB42/BB41</f>
        <v>1.2821079086714002</v>
      </c>
      <c r="BC43" s="5">
        <f>BC42/BC41</f>
        <v>4.8864916602919966</v>
      </c>
      <c r="BD43" s="6">
        <f>BD42/BD41</f>
        <v>0.71865584825300188</v>
      </c>
      <c r="BE43" s="5">
        <f>BE42/BE41</f>
        <v>3.1544744702097511</v>
      </c>
      <c r="BF43" s="5">
        <f>BF42/BF41</f>
        <v>1.8612167752748947</v>
      </c>
      <c r="BG43" s="5">
        <f>BG42/BG41</f>
        <v>1.3437412463119944</v>
      </c>
      <c r="BH43" s="5">
        <f>BH42/BH41</f>
        <v>2.6002371963232314</v>
      </c>
      <c r="BI43" s="5" t="s">
        <v>10</v>
      </c>
      <c r="BM43" s="5"/>
      <c r="BN43" s="5"/>
      <c r="BO43" s="5"/>
      <c r="BP43" s="15" t="s">
        <v>11</v>
      </c>
      <c r="BQ43" s="5">
        <f>BQ42/BQ41</f>
        <v>3.4072287821036356</v>
      </c>
      <c r="BR43" s="6">
        <f>BR42/BR41</f>
        <v>0.42908854919114126</v>
      </c>
      <c r="BS43" s="5">
        <f>BS42/BS41</f>
        <v>3.1754735753047432</v>
      </c>
      <c r="BT43" s="6">
        <f>BT42/BT41</f>
        <v>0.90398993858455046</v>
      </c>
      <c r="BU43" s="5">
        <f>BU42/BU41</f>
        <v>1.8101256809855526</v>
      </c>
      <c r="BV43" s="5">
        <f>BV42/BV41</f>
        <v>1.8155290527902419</v>
      </c>
      <c r="BW43" s="6">
        <f>BW42/BW41</f>
        <v>0.55108382721874416</v>
      </c>
      <c r="BX43" s="5">
        <f>BX42/BX41</f>
        <v>2.4781773540789453</v>
      </c>
      <c r="BY43" s="5" t="s">
        <v>10</v>
      </c>
      <c r="CC43" s="5"/>
      <c r="CD43" s="5"/>
      <c r="CE43" s="5"/>
      <c r="CF43" s="15" t="s">
        <v>11</v>
      </c>
      <c r="CG43" s="5">
        <f>CG42/CG41</f>
        <v>4.5102504289432668</v>
      </c>
      <c r="CH43" s="6">
        <f>CH42/CH41</f>
        <v>0.55108382721874416</v>
      </c>
      <c r="CI43" s="5">
        <f>CI42/CI41</f>
        <v>3.9697748633329049</v>
      </c>
      <c r="CJ43" s="5">
        <f>CJ42/CJ41</f>
        <v>1.1021571610875971</v>
      </c>
      <c r="CK43" s="5">
        <f>CK42/CK41</f>
        <v>2.1728753672445991</v>
      </c>
      <c r="CL43" s="5">
        <f>CL42/CL41</f>
        <v>2.1393691955285701</v>
      </c>
      <c r="CM43" s="6">
        <f>CM42/CM41</f>
        <v>0.64240586595867955</v>
      </c>
      <c r="CN43" s="5">
        <f>CN42/CN41</f>
        <v>2.8507936638732669</v>
      </c>
      <c r="CO43" s="5" t="s">
        <v>10</v>
      </c>
      <c r="CS43" s="5"/>
      <c r="CT43" s="5"/>
      <c r="CU43" s="5"/>
      <c r="CV43" s="15" t="s">
        <v>11</v>
      </c>
      <c r="CW43" s="5">
        <f>CW42/CW41</f>
        <v>5.3812930052355448</v>
      </c>
      <c r="CX43" s="6">
        <f>CX42/CX41</f>
        <v>0.64240586595867955</v>
      </c>
      <c r="CY43" s="5">
        <f>CY42/CY41</f>
        <v>4.537239007190065</v>
      </c>
      <c r="CZ43" s="5">
        <f>CZ42/CZ41</f>
        <v>1.2378322178971615</v>
      </c>
      <c r="DA43" s="5">
        <f>DA42/DA41</f>
        <v>2.414842965795625</v>
      </c>
      <c r="DB43" s="5">
        <f>DB42/DB41</f>
        <v>2.3488545192761965</v>
      </c>
      <c r="DC43" s="6">
        <f>DC42/DC41</f>
        <v>0.7004422391365529</v>
      </c>
      <c r="DD43" s="5">
        <f>DD42/DD41</f>
        <v>3.0825373025147575</v>
      </c>
      <c r="DE43" s="5" t="s">
        <v>10</v>
      </c>
      <c r="DI43" s="5"/>
      <c r="DJ43" s="5"/>
      <c r="DK43" s="5"/>
      <c r="DL43" s="15" t="s">
        <v>11</v>
      </c>
      <c r="DM43" s="5">
        <f>DM42/DM41</f>
        <v>5.9564644044990311</v>
      </c>
      <c r="DN43" s="6">
        <f>DN42/DN41</f>
        <v>0.7004422391365529</v>
      </c>
      <c r="DO43" s="5">
        <f>DO42/DO41</f>
        <v>4.8864916602919966</v>
      </c>
      <c r="DP43" s="5">
        <f>DP42/DP41</f>
        <v>1.3190174488340896</v>
      </c>
      <c r="DQ43" s="5">
        <f>DQ42/DQ41</f>
        <v>2.5572271352207525</v>
      </c>
      <c r="DR43" s="5">
        <f>DR42/DR41</f>
        <v>2.4697736514283735</v>
      </c>
      <c r="DS43" s="6">
        <f>DS42/DS41</f>
        <v>0.73357880883570581</v>
      </c>
      <c r="DT43" s="5">
        <f>DT42/DT41</f>
        <v>3.2131367220476723</v>
      </c>
      <c r="DU43" s="5" t="s">
        <v>10</v>
      </c>
    </row>
    <row r="44" spans="1:125" customFormat="1">
      <c r="A44" s="5"/>
      <c r="B44" s="9"/>
      <c r="C44" s="9"/>
      <c r="D44" s="15" t="s">
        <v>12</v>
      </c>
      <c r="F44" s="7">
        <f>ABS((2.71828182845904^(-3.5*0.24/(0.0207*F39+18.96)*(G39-F39)))-(2.71828182845904^(-5.75*0.24/(0.0207*F39+18.96)*(G39-F39))))</f>
        <v>0.18058177089722471</v>
      </c>
      <c r="H44" s="7">
        <f>ABS((2.71828182845904^(-3.5*0.24/(0.0207*H39+18.96)*(I39-H39)))-(2.71828182845904^(-5.75*0.24/(0.0207*H39+18.96)*(I39-H39))))</f>
        <v>0.16852544315170415</v>
      </c>
      <c r="I44" s="3"/>
      <c r="J44" s="8"/>
      <c r="K44" s="7">
        <f>ABS((2.71828182845904^(-3.5*0.24/(0.0207*K39+18.96)*(L39-K39)))-(2.71828182845904^(-5.75*0.24/(0.0207*K39+18.96)*(L39-K39))))</f>
        <v>0.16202808323719281</v>
      </c>
      <c r="M44" s="5"/>
      <c r="Q44" s="5"/>
      <c r="R44" s="9"/>
      <c r="S44" s="9"/>
      <c r="T44" s="15" t="s">
        <v>12</v>
      </c>
      <c r="V44" s="7">
        <f>ABS((2.71828182845904^(-3.5*0.24/(0.0207*V39+18.96)*(W39-V39)))-(2.71828182845904^(-5.75*0.24/(0.0207*V39+18.96)*(W39-V39))))</f>
        <v>0.16202808323719281</v>
      </c>
      <c r="X44" s="7">
        <f>ABS((2.71828182845904^(-3.5*0.24/(0.0207*X39+18.96)*(Y39-X39)))-(2.71828182845904^(-5.75*0.24/(0.0207*X39+18.96)*(Y39-X39))))</f>
        <v>0.18070398167690072</v>
      </c>
      <c r="Y44" s="3"/>
      <c r="Z44" s="8"/>
      <c r="AA44" s="7">
        <f>ABS((2.71828182845904^(-3.5*0.24/(0.0207*AA39+18.96)*(AB39-AA39)))-(2.71828182845904^(-5.75*0.24/(0.0207*AA39+18.96)*(AB39-AA39))))</f>
        <v>0.11766808178733335</v>
      </c>
      <c r="AC44" s="5"/>
      <c r="AG44" s="5"/>
      <c r="AH44" s="9"/>
      <c r="AI44" s="9"/>
      <c r="AJ44" s="15" t="s">
        <v>12</v>
      </c>
      <c r="AL44" s="7">
        <f>ABS((2.71828182845904^(-3.5*0.24/(0.0207*AL39+18.96)*(AM39-AL39)))-(2.71828182845904^(-5.75*0.24/(0.0207*AL39+18.96)*(AM39-AL39))))</f>
        <v>0.11766808178733335</v>
      </c>
      <c r="AN44" s="7">
        <f>ABS((2.71828182845904^(-3.5*0.24/(0.0207*AN39+18.96)*(AO39-AN39)))-(2.71828182845904^(-5.75*0.24/(0.0207*AN39+18.96)*(AO39-AN39))))</f>
        <v>0.16955431634896789</v>
      </c>
      <c r="AO44" s="3"/>
      <c r="AP44" s="8"/>
      <c r="AQ44" s="7">
        <f>ABS((2.71828182845904^(-3.5*0.24/(0.0207*AQ39+18.96)*(AR39-AQ39)))-(2.71828182845904^(-5.75*0.24/(0.0207*AQ39+18.96)*(AR39-AQ39))))</f>
        <v>7.9757433218622956E-2</v>
      </c>
      <c r="AS44" s="5"/>
      <c r="AW44" s="5"/>
      <c r="AX44" s="9"/>
      <c r="AY44" s="9"/>
      <c r="AZ44" s="15" t="s">
        <v>12</v>
      </c>
      <c r="BB44" s="7" t="s">
        <v>10</v>
      </c>
      <c r="BD44" s="7">
        <f>ABS((2.71828182845904^(-3.5*0.24/(0.0207*BD39+18.96)*(BE39-BD39)))-(2.71828182845904^(-5.75*0.24/(0.0207*BD39+18.96)*(BE39-BD39))))</f>
        <v>0.15177170571525506</v>
      </c>
      <c r="BE44" s="3"/>
      <c r="BF44" s="8"/>
      <c r="BG44" s="7" t="s">
        <v>10</v>
      </c>
      <c r="BI44" s="5"/>
      <c r="BM44" s="5"/>
      <c r="BN44" s="9"/>
      <c r="BO44" s="9"/>
      <c r="BP44" s="15" t="s">
        <v>12</v>
      </c>
      <c r="BR44" s="7">
        <f>ABS((2.71828182845904^(-3.5*0.24/(0.0207*BR39+18.96)*(BS39-BR39)))-(2.71828182845904^(-5.75*0.24/(0.0207*BR39+18.96)*(BS39-BR39))))</f>
        <v>0.15296397484971092</v>
      </c>
      <c r="BT44" s="7">
        <f>ABS((2.71828182845904^(-3.5*0.24/(0.0207*BT39+18.96)*(BU39-BT39)))-(2.71828182845904^(-5.75*0.24/(0.0207*BT39+18.96)*(BU39-BT39))))</f>
        <v>0.1761866486335717</v>
      </c>
      <c r="BU44" s="3"/>
      <c r="BV44" s="8"/>
      <c r="BW44" s="7">
        <f>ABS((2.71828182845904^(-3.5*0.24/(0.0207*BW39+18.96)*(BX39-BW39)))-(2.71828182845904^(-5.75*0.24/(0.0207*BW39+18.96)*(BX39-BW39))))</f>
        <v>0.17856426007298704</v>
      </c>
      <c r="BY44" s="5"/>
      <c r="CC44" s="5"/>
      <c r="CD44" s="9"/>
      <c r="CE44" s="9"/>
      <c r="CF44" s="15" t="s">
        <v>12</v>
      </c>
      <c r="CH44" s="7">
        <f>ABS((2.71828182845904^(-3.5*0.24/(0.0207*CH39+18.96)*(CI39-CH39)))-(2.71828182845904^(-5.75*0.24/(0.0207*CH39+18.96)*(CI39-CH39))))</f>
        <v>0.17856426007298704</v>
      </c>
      <c r="CJ44" s="8" t="s">
        <v>10</v>
      </c>
      <c r="CK44" s="3"/>
      <c r="CL44" s="8"/>
      <c r="CM44" s="7">
        <f>ABS((2.71828182845904^(-3.5*0.24/(0.0207*CM39+18.96)*(CN39-CM39)))-(2.71828182845904^(-5.75*0.24/(0.0207*CM39+18.96)*(CN39-CM39))))</f>
        <v>0.17673588314483138</v>
      </c>
      <c r="CO44" s="5"/>
      <c r="CS44" s="5"/>
      <c r="CT44" s="9"/>
      <c r="CU44" s="9"/>
      <c r="CV44" s="15" t="s">
        <v>12</v>
      </c>
      <c r="CX44" s="7">
        <f>ABS((2.71828182845904^(-3.5*0.24/(0.0207*CX39+18.96)*(CY39-CX39)))-(2.71828182845904^(-5.75*0.24/(0.0207*CX39+18.96)*(CY39-CX39))))</f>
        <v>0.17673588314483138</v>
      </c>
      <c r="CZ44" s="8"/>
      <c r="DA44" s="3"/>
      <c r="DB44" s="8"/>
      <c r="DC44" s="7">
        <f>ABS((2.71828182845904^(-3.5*0.24/(0.0207*DC39+18.96)*(DD39-DC39)))-(2.71828182845904^(-5.75*0.24/(0.0207*DC39+18.96)*(DD39-DC39))))</f>
        <v>0.16011148880385356</v>
      </c>
      <c r="DE44" s="5"/>
      <c r="DI44" s="5"/>
      <c r="DJ44" s="9"/>
      <c r="DK44" s="9"/>
      <c r="DL44" s="15" t="s">
        <v>12</v>
      </c>
      <c r="DN44" s="7">
        <f>ABS((2.71828182845904^(-3.5*0.24/(0.0207*DN39+18.96)*(DO39-DN39)))-(2.71828182845904^(-5.75*0.24/(0.0207*DN39+18.96)*(DO39-DN39))))</f>
        <v>0.16011148880385356</v>
      </c>
      <c r="DP44" s="8" t="s">
        <v>10</v>
      </c>
      <c r="DQ44" s="3"/>
      <c r="DR44" s="8"/>
      <c r="DS44" s="7">
        <f>ABS((2.71828182845904^(-3.5*0.24/(0.0207*DS39+18.96)*(DT39-DS39)))-(2.71828182845904^(-5.75*0.24/(0.0207*DS39+18.96)*(DT39-DS39))))</f>
        <v>0.14374203608506753</v>
      </c>
      <c r="DU44" s="5"/>
    </row>
    <row r="45" spans="1:125">
      <c r="A45" s="5"/>
      <c r="Q45" s="5"/>
      <c r="AG45" s="5"/>
      <c r="AW45" s="5"/>
      <c r="BM45" s="5"/>
      <c r="CC45" s="5"/>
      <c r="CS45" s="5"/>
      <c r="DI45" s="5"/>
    </row>
    <row r="46" spans="1:125">
      <c r="B46" s="1" t="s">
        <v>10</v>
      </c>
      <c r="C46" s="2" t="s">
        <v>10</v>
      </c>
      <c r="R46" s="1" t="s">
        <v>10</v>
      </c>
      <c r="S46" s="2" t="s">
        <v>10</v>
      </c>
      <c r="AH46" s="1" t="s">
        <v>10</v>
      </c>
      <c r="AI46" s="2" t="s">
        <v>10</v>
      </c>
      <c r="AX46" s="1" t="s">
        <v>10</v>
      </c>
      <c r="AY46" s="2" t="s">
        <v>10</v>
      </c>
      <c r="BN46" s="1" t="s">
        <v>10</v>
      </c>
      <c r="BO46" s="2" t="s">
        <v>10</v>
      </c>
      <c r="CD46" s="1" t="s">
        <v>10</v>
      </c>
      <c r="CE46" s="2" t="s">
        <v>10</v>
      </c>
      <c r="CT46" s="1" t="s">
        <v>10</v>
      </c>
      <c r="CU46" s="11" t="s">
        <v>10</v>
      </c>
      <c r="DJ46" s="1" t="s">
        <v>10</v>
      </c>
      <c r="DK46" s="2" t="s">
        <v>10</v>
      </c>
    </row>
    <row r="47" spans="1:125" customFormat="1">
      <c r="A47" s="9"/>
      <c r="B47" s="4"/>
      <c r="C47" s="3"/>
      <c r="D47" s="3"/>
      <c r="E47" s="1" t="s">
        <v>0</v>
      </c>
      <c r="F47" s="1" t="s">
        <v>1</v>
      </c>
      <c r="G47" s="1" t="s">
        <v>2</v>
      </c>
      <c r="H47" s="1" t="s">
        <v>3</v>
      </c>
      <c r="I47" s="1" t="s">
        <v>4</v>
      </c>
      <c r="J47" s="1" t="s">
        <v>5</v>
      </c>
      <c r="K47" s="1" t="s">
        <v>6</v>
      </c>
      <c r="L47" s="1" t="s">
        <v>7</v>
      </c>
      <c r="M47" s="1" t="s">
        <v>8</v>
      </c>
      <c r="Q47" s="9"/>
      <c r="R47" s="4"/>
      <c r="S47" s="3"/>
      <c r="T47" s="3"/>
      <c r="U47" s="11" t="s">
        <v>13</v>
      </c>
      <c r="V47" s="11" t="s">
        <v>15</v>
      </c>
      <c r="W47" s="11" t="s">
        <v>14</v>
      </c>
      <c r="X47" s="11" t="s">
        <v>16</v>
      </c>
      <c r="Y47" s="11" t="s">
        <v>17</v>
      </c>
      <c r="Z47" s="11" t="s">
        <v>18</v>
      </c>
      <c r="AA47" s="11" t="s">
        <v>19</v>
      </c>
      <c r="AB47" s="11" t="s">
        <v>20</v>
      </c>
      <c r="AC47" s="11" t="s">
        <v>21</v>
      </c>
      <c r="AG47" s="9"/>
      <c r="AH47" s="4"/>
      <c r="AI47" s="3"/>
      <c r="AJ47" s="3"/>
      <c r="AK47" s="11" t="s">
        <v>23</v>
      </c>
      <c r="AL47" s="11" t="s">
        <v>27</v>
      </c>
      <c r="AM47" s="11" t="s">
        <v>22</v>
      </c>
      <c r="AN47" s="11" t="s">
        <v>24</v>
      </c>
      <c r="AO47" s="11" t="s">
        <v>28</v>
      </c>
      <c r="AP47" s="11" t="s">
        <v>25</v>
      </c>
      <c r="AQ47" s="11" t="s">
        <v>29</v>
      </c>
      <c r="AR47" s="11" t="s">
        <v>26</v>
      </c>
      <c r="AS47" s="11" t="s">
        <v>30</v>
      </c>
      <c r="AW47" s="9"/>
      <c r="AX47" s="4"/>
      <c r="AY47" s="3"/>
      <c r="AZ47" s="3"/>
      <c r="BA47" s="11" t="s">
        <v>31</v>
      </c>
      <c r="BB47" s="11" t="s">
        <v>32</v>
      </c>
      <c r="BC47" s="11" t="s">
        <v>33</v>
      </c>
      <c r="BD47" s="11" t="s">
        <v>34</v>
      </c>
      <c r="BE47" s="11" t="s">
        <v>35</v>
      </c>
      <c r="BF47" s="11" t="s">
        <v>36</v>
      </c>
      <c r="BG47" s="11" t="s">
        <v>37</v>
      </c>
      <c r="BH47" s="11" t="s">
        <v>38</v>
      </c>
      <c r="BI47" s="11" t="s">
        <v>39</v>
      </c>
      <c r="BM47" s="9"/>
      <c r="BN47" s="4"/>
      <c r="BO47" s="3"/>
      <c r="BP47" s="3"/>
      <c r="BQ47" s="1" t="s">
        <v>0</v>
      </c>
      <c r="BR47" s="11" t="s">
        <v>42</v>
      </c>
      <c r="BS47" s="1" t="s">
        <v>2</v>
      </c>
      <c r="BT47" s="1" t="s">
        <v>3</v>
      </c>
      <c r="BU47" s="11" t="s">
        <v>43</v>
      </c>
      <c r="BV47" s="1" t="s">
        <v>5</v>
      </c>
      <c r="BW47" s="11" t="s">
        <v>44</v>
      </c>
      <c r="BX47" s="1" t="s">
        <v>7</v>
      </c>
      <c r="BY47" s="11" t="s">
        <v>45</v>
      </c>
      <c r="CC47" s="9"/>
      <c r="CD47" s="4"/>
      <c r="CE47" s="3"/>
      <c r="CF47" s="3"/>
      <c r="CG47" s="11" t="s">
        <v>13</v>
      </c>
      <c r="CH47" s="11" t="s">
        <v>46</v>
      </c>
      <c r="CI47" s="11" t="s">
        <v>14</v>
      </c>
      <c r="CJ47" s="11" t="s">
        <v>16</v>
      </c>
      <c r="CK47" s="11" t="s">
        <v>47</v>
      </c>
      <c r="CL47" s="11" t="s">
        <v>18</v>
      </c>
      <c r="CM47" s="11" t="s">
        <v>48</v>
      </c>
      <c r="CN47" s="11" t="s">
        <v>20</v>
      </c>
      <c r="CO47" s="11" t="s">
        <v>49</v>
      </c>
      <c r="CS47" s="9"/>
      <c r="CT47" s="4"/>
      <c r="CU47" s="3"/>
      <c r="CV47" s="3"/>
      <c r="CW47" s="11" t="s">
        <v>23</v>
      </c>
      <c r="CX47" s="11" t="s">
        <v>50</v>
      </c>
      <c r="CY47" s="11" t="s">
        <v>22</v>
      </c>
      <c r="CZ47" s="11" t="s">
        <v>24</v>
      </c>
      <c r="DA47" s="11" t="s">
        <v>51</v>
      </c>
      <c r="DB47" s="11" t="s">
        <v>25</v>
      </c>
      <c r="DC47" s="11" t="s">
        <v>52</v>
      </c>
      <c r="DD47" s="11" t="s">
        <v>26</v>
      </c>
      <c r="DE47" s="11" t="s">
        <v>53</v>
      </c>
      <c r="DI47" s="9"/>
      <c r="DJ47" s="4"/>
      <c r="DK47" s="3"/>
      <c r="DL47" s="3"/>
      <c r="DM47" s="11" t="s">
        <v>31</v>
      </c>
      <c r="DN47" s="11" t="s">
        <v>54</v>
      </c>
      <c r="DO47" s="11" t="s">
        <v>33</v>
      </c>
      <c r="DP47" s="11" t="s">
        <v>34</v>
      </c>
      <c r="DQ47" s="11" t="s">
        <v>57</v>
      </c>
      <c r="DR47" s="11" t="s">
        <v>36</v>
      </c>
      <c r="DS47" s="11" t="s">
        <v>55</v>
      </c>
      <c r="DT47" s="11" t="s">
        <v>38</v>
      </c>
      <c r="DU47" s="11" t="s">
        <v>56</v>
      </c>
    </row>
    <row r="48" spans="1:125" customFormat="1">
      <c r="A48" s="1">
        <f>A38-10</f>
        <v>560</v>
      </c>
      <c r="B48" s="1">
        <v>98</v>
      </c>
      <c r="C48" s="2">
        <f>B48*(2^(A48/1200))</f>
        <v>135.42746223684205</v>
      </c>
      <c r="D48" s="2" t="s">
        <v>66</v>
      </c>
      <c r="E48" s="4">
        <v>2</v>
      </c>
      <c r="F48" s="4">
        <v>2</v>
      </c>
      <c r="G48" s="4">
        <v>3</v>
      </c>
      <c r="H48" s="4">
        <v>4</v>
      </c>
      <c r="I48" s="4">
        <v>3</v>
      </c>
      <c r="J48" s="4">
        <v>5</v>
      </c>
      <c r="K48" s="4">
        <v>4</v>
      </c>
      <c r="L48" s="4">
        <v>6</v>
      </c>
      <c r="M48" s="4">
        <v>5</v>
      </c>
      <c r="Q48" s="1">
        <f>Q38-10</f>
        <v>560</v>
      </c>
      <c r="R48" s="1">
        <f>98*2</f>
        <v>196</v>
      </c>
      <c r="S48" s="2">
        <f>R48*(2^(Q48/1200))</f>
        <v>270.85492447368409</v>
      </c>
      <c r="T48" s="2" t="s">
        <v>66</v>
      </c>
      <c r="U48" s="4">
        <v>2</v>
      </c>
      <c r="V48" s="4">
        <v>2</v>
      </c>
      <c r="W48" s="4">
        <v>3</v>
      </c>
      <c r="X48" s="4">
        <v>4</v>
      </c>
      <c r="Y48" s="4">
        <v>3</v>
      </c>
      <c r="Z48" s="4">
        <v>5</v>
      </c>
      <c r="AA48" s="4">
        <v>4</v>
      </c>
      <c r="AB48" s="4">
        <v>6</v>
      </c>
      <c r="AC48" s="4">
        <v>5</v>
      </c>
      <c r="AG48" s="1">
        <f>AG38-10</f>
        <v>560</v>
      </c>
      <c r="AH48" s="1">
        <f>98*4</f>
        <v>392</v>
      </c>
      <c r="AI48" s="2">
        <f>AH48*(2^(AG48/1200))</f>
        <v>541.70984894736819</v>
      </c>
      <c r="AJ48" s="2" t="s">
        <v>66</v>
      </c>
      <c r="AK48" s="4">
        <v>2</v>
      </c>
      <c r="AL48" s="4">
        <v>2</v>
      </c>
      <c r="AM48" s="4">
        <v>3</v>
      </c>
      <c r="AN48" s="4">
        <v>4</v>
      </c>
      <c r="AO48" s="4">
        <v>3</v>
      </c>
      <c r="AP48" s="4">
        <v>5</v>
      </c>
      <c r="AQ48" s="4">
        <v>4</v>
      </c>
      <c r="AR48" s="4">
        <v>6</v>
      </c>
      <c r="AS48" s="4">
        <v>5</v>
      </c>
      <c r="AW48" s="1">
        <f>AW38-10</f>
        <v>560</v>
      </c>
      <c r="AX48" s="1">
        <f>98*8</f>
        <v>784</v>
      </c>
      <c r="AY48" s="2">
        <f>AX48*(2^(AW48/1200))</f>
        <v>1083.4196978947364</v>
      </c>
      <c r="AZ48" s="2" t="s">
        <v>66</v>
      </c>
      <c r="BA48" s="4">
        <v>2</v>
      </c>
      <c r="BB48" s="4">
        <v>2</v>
      </c>
      <c r="BC48" s="4">
        <v>3</v>
      </c>
      <c r="BD48" s="4">
        <v>4</v>
      </c>
      <c r="BE48" s="4">
        <v>3</v>
      </c>
      <c r="BF48" s="4">
        <v>5</v>
      </c>
      <c r="BG48" s="4">
        <v>4</v>
      </c>
      <c r="BH48" s="4">
        <v>6</v>
      </c>
      <c r="BI48" s="4">
        <v>5</v>
      </c>
      <c r="BM48" s="1">
        <f>BM38+10</f>
        <v>640</v>
      </c>
      <c r="BN48" s="1">
        <v>98</v>
      </c>
      <c r="BO48" s="2">
        <f>BN48*(2^(BM48/1200))</f>
        <v>141.83238526915704</v>
      </c>
      <c r="BP48" s="2" t="s">
        <v>66</v>
      </c>
      <c r="BQ48" s="4">
        <v>2</v>
      </c>
      <c r="BR48" s="4">
        <v>2</v>
      </c>
      <c r="BS48" s="4">
        <v>3</v>
      </c>
      <c r="BT48" s="4">
        <v>4</v>
      </c>
      <c r="BU48" s="4">
        <v>3</v>
      </c>
      <c r="BV48" s="4">
        <v>5</v>
      </c>
      <c r="BW48" s="4">
        <v>4</v>
      </c>
      <c r="BX48" s="4">
        <v>6</v>
      </c>
      <c r="BY48" s="4">
        <v>5</v>
      </c>
      <c r="CC48" s="1">
        <f>CC38+10</f>
        <v>640</v>
      </c>
      <c r="CD48" s="1">
        <f>98*2</f>
        <v>196</v>
      </c>
      <c r="CE48" s="2">
        <f>CD48*(2^(CC48/1200))</f>
        <v>283.66477053831409</v>
      </c>
      <c r="CF48" s="2" t="s">
        <v>66</v>
      </c>
      <c r="CG48" s="4">
        <v>2</v>
      </c>
      <c r="CH48" s="4">
        <v>2</v>
      </c>
      <c r="CI48" s="4">
        <v>3</v>
      </c>
      <c r="CJ48" s="4">
        <v>4</v>
      </c>
      <c r="CK48" s="4">
        <v>3</v>
      </c>
      <c r="CL48" s="4">
        <v>5</v>
      </c>
      <c r="CM48" s="4">
        <v>4</v>
      </c>
      <c r="CN48" s="4">
        <v>6</v>
      </c>
      <c r="CO48" s="4">
        <v>5</v>
      </c>
      <c r="CS48" s="1">
        <f>CS38+10</f>
        <v>640</v>
      </c>
      <c r="CT48" s="1">
        <f>98*4</f>
        <v>392</v>
      </c>
      <c r="CU48" s="2">
        <f>CT48*(2^(CS48/1200))</f>
        <v>567.32954107662817</v>
      </c>
      <c r="CV48" s="2" t="s">
        <v>66</v>
      </c>
      <c r="CW48" s="4">
        <v>2</v>
      </c>
      <c r="CX48" s="4">
        <v>2</v>
      </c>
      <c r="CY48" s="4">
        <v>3</v>
      </c>
      <c r="CZ48" s="4">
        <v>4</v>
      </c>
      <c r="DA48" s="4">
        <v>3</v>
      </c>
      <c r="DB48" s="4">
        <v>5</v>
      </c>
      <c r="DC48" s="4">
        <v>4</v>
      </c>
      <c r="DD48" s="4">
        <v>6</v>
      </c>
      <c r="DE48" s="4">
        <v>5</v>
      </c>
      <c r="DI48" s="1">
        <f>DI38+10</f>
        <v>640</v>
      </c>
      <c r="DJ48" s="1">
        <f>98*8</f>
        <v>784</v>
      </c>
      <c r="DK48" s="2">
        <f>DJ48*(2^(DI48/1200))</f>
        <v>1134.6590821532563</v>
      </c>
      <c r="DL48" s="2" t="s">
        <v>66</v>
      </c>
      <c r="DM48" s="4">
        <v>2</v>
      </c>
      <c r="DN48" s="4">
        <v>2</v>
      </c>
      <c r="DO48" s="4">
        <v>3</v>
      </c>
      <c r="DP48" s="4">
        <v>4</v>
      </c>
      <c r="DQ48" s="4">
        <v>3</v>
      </c>
      <c r="DR48" s="4">
        <v>5</v>
      </c>
      <c r="DS48" s="4">
        <v>4</v>
      </c>
      <c r="DT48" s="4">
        <v>6</v>
      </c>
      <c r="DU48" s="4">
        <v>5</v>
      </c>
    </row>
    <row r="49" spans="1:125" customFormat="1">
      <c r="A49" s="2"/>
      <c r="B49" s="1"/>
      <c r="C49" s="2"/>
      <c r="D49" s="2" t="s">
        <v>63</v>
      </c>
      <c r="E49" s="3">
        <f>B48*E48</f>
        <v>196</v>
      </c>
      <c r="F49" s="3">
        <f>C48*F48</f>
        <v>270.85492447368409</v>
      </c>
      <c r="G49" s="3">
        <f>B48*G48</f>
        <v>294</v>
      </c>
      <c r="H49" s="3">
        <f>B48*H48</f>
        <v>392</v>
      </c>
      <c r="I49" s="3">
        <f>C48*I48</f>
        <v>406.28238671052611</v>
      </c>
      <c r="J49" s="3">
        <f>B48*J48</f>
        <v>490</v>
      </c>
      <c r="K49" s="3">
        <f>C48*K48</f>
        <v>541.70984894736819</v>
      </c>
      <c r="L49" s="3">
        <f>B48*L48</f>
        <v>588</v>
      </c>
      <c r="M49" s="3">
        <f>C48*M48</f>
        <v>677.13731118421026</v>
      </c>
      <c r="Q49" s="2"/>
      <c r="R49" s="1"/>
      <c r="S49" s="2"/>
      <c r="T49" s="2" t="s">
        <v>63</v>
      </c>
      <c r="U49" s="3">
        <f>R48*U48</f>
        <v>392</v>
      </c>
      <c r="V49" s="3">
        <f>S48*V48</f>
        <v>541.70984894736819</v>
      </c>
      <c r="W49" s="3">
        <f>R48*W48</f>
        <v>588</v>
      </c>
      <c r="X49" s="3">
        <f>R48*X48</f>
        <v>784</v>
      </c>
      <c r="Y49" s="3">
        <f>S48*Y48</f>
        <v>812.56477342105222</v>
      </c>
      <c r="Z49" s="3">
        <f>R48*Z48</f>
        <v>980</v>
      </c>
      <c r="AA49" s="3">
        <f>S48*AA48</f>
        <v>1083.4196978947364</v>
      </c>
      <c r="AB49" s="3">
        <f>R48*AB48</f>
        <v>1176</v>
      </c>
      <c r="AC49" s="3">
        <f>S48*AC48</f>
        <v>1354.2746223684205</v>
      </c>
      <c r="AG49" s="2"/>
      <c r="AH49" s="1"/>
      <c r="AI49" s="2"/>
      <c r="AJ49" s="2" t="s">
        <v>63</v>
      </c>
      <c r="AK49" s="3">
        <f>AH48*AK48</f>
        <v>784</v>
      </c>
      <c r="AL49" s="3">
        <f>AI48*AL48</f>
        <v>1083.4196978947364</v>
      </c>
      <c r="AM49" s="3">
        <f>AH48*AM48</f>
        <v>1176</v>
      </c>
      <c r="AN49" s="3">
        <f>AH48*AN48</f>
        <v>1568</v>
      </c>
      <c r="AO49" s="3">
        <f>AI48*AO48</f>
        <v>1625.1295468421044</v>
      </c>
      <c r="AP49" s="3">
        <f>AH48*AP48</f>
        <v>1960</v>
      </c>
      <c r="AQ49" s="3">
        <f>AI48*AQ48</f>
        <v>2166.8393957894727</v>
      </c>
      <c r="AR49" s="3">
        <f>AH48*AR48</f>
        <v>2352</v>
      </c>
      <c r="AS49" s="3">
        <f>AI48*AS48</f>
        <v>2708.549244736841</v>
      </c>
      <c r="AW49" s="2"/>
      <c r="AX49" s="1"/>
      <c r="AY49" s="2"/>
      <c r="AZ49" s="2" t="s">
        <v>63</v>
      </c>
      <c r="BA49" s="3">
        <f>AX48*BA48</f>
        <v>1568</v>
      </c>
      <c r="BB49" s="3">
        <f>AY48*BB48</f>
        <v>2166.8393957894727</v>
      </c>
      <c r="BC49" s="3">
        <f>AX48*BC48</f>
        <v>2352</v>
      </c>
      <c r="BD49" s="3">
        <f>AX48*BD48</f>
        <v>3136</v>
      </c>
      <c r="BE49" s="3">
        <f>AY48*BE48</f>
        <v>3250.2590936842089</v>
      </c>
      <c r="BF49" s="3">
        <f>AX48*BF48</f>
        <v>3920</v>
      </c>
      <c r="BG49" s="3">
        <f>AY48*BG48</f>
        <v>4333.6787915789455</v>
      </c>
      <c r="BH49" s="3">
        <f>AX48*BH48</f>
        <v>4704</v>
      </c>
      <c r="BI49" s="3">
        <f>AY48*BI48</f>
        <v>5417.0984894736821</v>
      </c>
      <c r="BM49" s="2"/>
      <c r="BN49" s="1"/>
      <c r="BO49" s="2"/>
      <c r="BP49" s="2" t="s">
        <v>63</v>
      </c>
      <c r="BQ49" s="3">
        <f>BN48*BQ48</f>
        <v>196</v>
      </c>
      <c r="BR49" s="3">
        <f>BO48*BR48</f>
        <v>283.66477053831409</v>
      </c>
      <c r="BS49" s="3">
        <f>BN48*BS48</f>
        <v>294</v>
      </c>
      <c r="BT49" s="3">
        <f>BN48*BT48</f>
        <v>392</v>
      </c>
      <c r="BU49" s="3">
        <f>BO48*BU48</f>
        <v>425.49715580747113</v>
      </c>
      <c r="BV49" s="3">
        <f>BN48*BV48</f>
        <v>490</v>
      </c>
      <c r="BW49" s="3">
        <f>BO48*BW48</f>
        <v>567.32954107662817</v>
      </c>
      <c r="BX49" s="3">
        <f>BN48*BX48</f>
        <v>588</v>
      </c>
      <c r="BY49" s="3">
        <f>BO48*BY48</f>
        <v>709.16192634578522</v>
      </c>
      <c r="CC49" s="2"/>
      <c r="CD49" s="1"/>
      <c r="CE49" s="2"/>
      <c r="CF49" s="2" t="s">
        <v>63</v>
      </c>
      <c r="CG49" s="3">
        <f>CD48*CG48</f>
        <v>392</v>
      </c>
      <c r="CH49" s="3">
        <f>CE48*CH48</f>
        <v>567.32954107662817</v>
      </c>
      <c r="CI49" s="3">
        <f>CD48*CI48</f>
        <v>588</v>
      </c>
      <c r="CJ49" s="3">
        <f>CD48*CJ48</f>
        <v>784</v>
      </c>
      <c r="CK49" s="3">
        <f>CE48*CK48</f>
        <v>850.99431161494226</v>
      </c>
      <c r="CL49" s="3">
        <f>CD48*CL48</f>
        <v>980</v>
      </c>
      <c r="CM49" s="3">
        <f>CE48*CM48</f>
        <v>1134.6590821532563</v>
      </c>
      <c r="CN49" s="3">
        <f>CD48*CN48</f>
        <v>1176</v>
      </c>
      <c r="CO49" s="3">
        <f>CE48*CO48</f>
        <v>1418.3238526915704</v>
      </c>
      <c r="CS49" s="2"/>
      <c r="CT49" s="1"/>
      <c r="CU49" s="2"/>
      <c r="CV49" s="2" t="s">
        <v>63</v>
      </c>
      <c r="CW49" s="3">
        <f>CT48*CW48</f>
        <v>784</v>
      </c>
      <c r="CX49" s="3">
        <f>CU48*CX48</f>
        <v>1134.6590821532563</v>
      </c>
      <c r="CY49" s="3">
        <f>CT48*CY48</f>
        <v>1176</v>
      </c>
      <c r="CZ49" s="3">
        <f>CT48*CZ48</f>
        <v>1568</v>
      </c>
      <c r="DA49" s="3">
        <f>CU48*DA48</f>
        <v>1701.9886232298845</v>
      </c>
      <c r="DB49" s="3">
        <f>CT48*DB48</f>
        <v>1960</v>
      </c>
      <c r="DC49" s="3">
        <f>CU48*DC48</f>
        <v>2269.3181643065127</v>
      </c>
      <c r="DD49" s="3">
        <f>CT48*DD48</f>
        <v>2352</v>
      </c>
      <c r="DE49" s="3">
        <f>CU48*DE48</f>
        <v>2836.6477053831409</v>
      </c>
      <c r="DI49" s="2"/>
      <c r="DJ49" s="1"/>
      <c r="DK49" s="2"/>
      <c r="DL49" s="2" t="s">
        <v>63</v>
      </c>
      <c r="DM49" s="3">
        <f>DJ48*DM48</f>
        <v>1568</v>
      </c>
      <c r="DN49" s="3">
        <f>DK48*DN48</f>
        <v>2269.3181643065127</v>
      </c>
      <c r="DO49" s="3">
        <f>DJ48*DO48</f>
        <v>2352</v>
      </c>
      <c r="DP49" s="3">
        <f>DJ48*DP48</f>
        <v>3136</v>
      </c>
      <c r="DQ49" s="3">
        <f>DK48*DQ48</f>
        <v>3403.977246459769</v>
      </c>
      <c r="DR49" s="3">
        <f>DJ48*DR48</f>
        <v>3920</v>
      </c>
      <c r="DS49" s="3">
        <f>DK48*DS48</f>
        <v>4538.6363286130254</v>
      </c>
      <c r="DT49" s="3">
        <f>DJ48*DT48</f>
        <v>4704</v>
      </c>
      <c r="DU49" s="3">
        <f>DK48*DU48</f>
        <v>5673.2954107662817</v>
      </c>
    </row>
    <row r="50" spans="1:125" customFormat="1">
      <c r="A50" s="4"/>
      <c r="B50" s="4"/>
      <c r="C50" s="3"/>
      <c r="D50" s="2" t="s">
        <v>9</v>
      </c>
      <c r="E50" s="3"/>
      <c r="F50" s="3"/>
      <c r="G50" s="3"/>
      <c r="H50" s="4"/>
      <c r="I50" s="4"/>
      <c r="J50" s="3"/>
      <c r="K50" s="3"/>
      <c r="L50" s="3"/>
      <c r="M50" s="3"/>
      <c r="Q50" s="4"/>
      <c r="R50" s="4"/>
      <c r="S50" s="3"/>
      <c r="T50" s="2" t="s">
        <v>9</v>
      </c>
      <c r="U50" s="3"/>
      <c r="V50" s="3"/>
      <c r="W50" s="3"/>
      <c r="X50" s="4"/>
      <c r="Y50" s="4"/>
      <c r="Z50" s="3"/>
      <c r="AA50" s="3"/>
      <c r="AB50" s="3"/>
      <c r="AC50" s="3"/>
      <c r="AG50" s="4"/>
      <c r="AH50" s="4"/>
      <c r="AI50" s="3"/>
      <c r="AJ50" s="2" t="s">
        <v>9</v>
      </c>
      <c r="AK50" s="3"/>
      <c r="AL50" s="3"/>
      <c r="AM50" s="3"/>
      <c r="AN50" s="4"/>
      <c r="AO50" s="4"/>
      <c r="AP50" s="3"/>
      <c r="AQ50" s="3"/>
      <c r="AR50" s="3"/>
      <c r="AS50" s="3"/>
      <c r="AW50" s="4"/>
      <c r="AX50" s="4"/>
      <c r="AY50" s="3"/>
      <c r="AZ50" s="2" t="s">
        <v>9</v>
      </c>
      <c r="BA50" s="3"/>
      <c r="BB50" s="3"/>
      <c r="BC50" s="3"/>
      <c r="BD50" s="4"/>
      <c r="BE50" s="4"/>
      <c r="BF50" s="3"/>
      <c r="BG50" s="3"/>
      <c r="BH50" s="3"/>
      <c r="BI50" s="3"/>
      <c r="BM50" s="4"/>
      <c r="BN50" s="4"/>
      <c r="BO50" s="3"/>
      <c r="BP50" s="2" t="s">
        <v>9</v>
      </c>
      <c r="BQ50" s="3"/>
      <c r="BR50" s="3"/>
      <c r="BS50" s="3"/>
      <c r="BT50" s="4"/>
      <c r="BU50" s="4"/>
      <c r="BV50" s="3"/>
      <c r="BW50" s="3"/>
      <c r="BX50" s="3"/>
      <c r="BY50" s="3"/>
      <c r="CC50" s="4"/>
      <c r="CD50" s="4"/>
      <c r="CE50" s="3"/>
      <c r="CF50" s="2" t="s">
        <v>9</v>
      </c>
      <c r="CG50" s="3"/>
      <c r="CH50" s="3"/>
      <c r="CI50" s="3"/>
      <c r="CJ50" s="4"/>
      <c r="CK50" s="4"/>
      <c r="CL50" s="3"/>
      <c r="CM50" s="3"/>
      <c r="CN50" s="3"/>
      <c r="CO50" s="3"/>
      <c r="CS50" s="4"/>
      <c r="CT50" s="4"/>
      <c r="CU50" s="3"/>
      <c r="CV50" s="2" t="s">
        <v>9</v>
      </c>
      <c r="CW50" s="3"/>
      <c r="CX50" s="3"/>
      <c r="CY50" s="3"/>
      <c r="CZ50" s="4"/>
      <c r="DA50" s="4"/>
      <c r="DB50" s="3"/>
      <c r="DC50" s="3"/>
      <c r="DD50" s="3"/>
      <c r="DE50" s="3"/>
      <c r="DI50" s="4"/>
      <c r="DJ50" s="4"/>
      <c r="DK50" s="3"/>
      <c r="DL50" s="2" t="s">
        <v>9</v>
      </c>
      <c r="DM50" s="3"/>
      <c r="DN50" s="3"/>
      <c r="DO50" s="3"/>
      <c r="DP50" s="4"/>
      <c r="DQ50" s="4"/>
      <c r="DR50" s="3"/>
      <c r="DS50" s="3"/>
      <c r="DT50" s="3"/>
      <c r="DU50" s="3"/>
    </row>
    <row r="51" spans="1:125" customFormat="1">
      <c r="A51" s="4"/>
      <c r="B51" s="4"/>
      <c r="C51" s="3"/>
      <c r="D51" s="15" t="s">
        <v>65</v>
      </c>
      <c r="E51" s="3">
        <f>24.7*(4.37*((F49+E49)/2000)+1)/2</f>
        <v>24.947963423191247</v>
      </c>
      <c r="F51" s="3">
        <f>24.7*(4.37*((G49+F49)/2000)+1)/2</f>
        <v>27.592468923191252</v>
      </c>
      <c r="G51" s="3">
        <f>24.7*(4.37*((H49+G49)/2000)+1)/2</f>
        <v>30.861538500000005</v>
      </c>
      <c r="H51" s="3">
        <f>24.7*(4.37*((I49+H49)/2000)+1)/2</f>
        <v>33.891450634786864</v>
      </c>
      <c r="I51" s="3">
        <f>24.7*(4.37*((J49+I49)/2000)+1)/2</f>
        <v>36.535956134786865</v>
      </c>
      <c r="J51" s="3">
        <f>24.7*(4.37*((K49+J49)/2000)+1)/2</f>
        <v>40.190432346382501</v>
      </c>
      <c r="K51" s="3">
        <f>24.7*(4.37*((L49+K49)/2000)+1)/2</f>
        <v>42.834937846382495</v>
      </c>
      <c r="L51" s="3">
        <f>24.7*(4.37*((M49+L49)/2000)+1)/2</f>
        <v>46.489414057978117</v>
      </c>
      <c r="M51" s="3" t="s">
        <v>10</v>
      </c>
      <c r="Q51" s="4"/>
      <c r="R51" s="4"/>
      <c r="S51" s="3"/>
      <c r="T51" s="15" t="s">
        <v>65</v>
      </c>
      <c r="U51" s="3">
        <f>24.7*(4.37*((V49+U49)/2000)+1)/2</f>
        <v>37.545926846382493</v>
      </c>
      <c r="V51" s="3">
        <f>24.7*(4.37*((W49+V49)/2000)+1)/2</f>
        <v>42.834937846382495</v>
      </c>
      <c r="W51" s="3">
        <f>24.7*(4.37*((X49+W49)/2000)+1)/2</f>
        <v>49.373077000000002</v>
      </c>
      <c r="X51" s="3">
        <f>24.7*(4.37*((Y49+X49)/2000)+1)/2</f>
        <v>55.432901269573733</v>
      </c>
      <c r="Y51" s="3">
        <f>24.7*(4.37*((Z49+Y49)/2000)+1)/2</f>
        <v>60.721912269573728</v>
      </c>
      <c r="Z51" s="3">
        <f>24.7*(4.37*((AA49+Z49)/2000)+1)/2</f>
        <v>68.030864692764993</v>
      </c>
      <c r="AA51" s="3">
        <f>24.7*(4.37*((AB49+AA49)/2000)+1)/2</f>
        <v>73.319875692764995</v>
      </c>
      <c r="AB51" s="3">
        <f>24.7*(4.37*((AC49+AB49)/2000)+1)/2</f>
        <v>80.628828115956239</v>
      </c>
      <c r="AC51" s="3" t="s">
        <v>10</v>
      </c>
      <c r="AG51" s="4"/>
      <c r="AH51" s="4"/>
      <c r="AI51" s="3"/>
      <c r="AJ51" s="15" t="s">
        <v>65</v>
      </c>
      <c r="AK51" s="3">
        <f>24.7*(4.37*((AL49+AK49)/2000)+1)/2</f>
        <v>62.741853692764984</v>
      </c>
      <c r="AL51" s="3">
        <f>24.7*(4.37*((AM49+AL49)/2000)+1)/2</f>
        <v>73.319875692764995</v>
      </c>
      <c r="AM51" s="3">
        <f>24.7*(4.37*((AN49+AM49)/2000)+1)/2</f>
        <v>86.39615400000001</v>
      </c>
      <c r="AN51" s="3">
        <f>24.7*(4.37*((AO49+AN49)/2000)+1)/2</f>
        <v>98.515802539147472</v>
      </c>
      <c r="AO51" s="3">
        <f>24.7*(4.37*((AP49+AO49)/2000)+1)/2</f>
        <v>109.09382453914746</v>
      </c>
      <c r="AP51" s="3">
        <f>24.7*(4.37*((AQ49+AP49)/2000)+1)/2</f>
        <v>123.71172938552999</v>
      </c>
      <c r="AQ51" s="3">
        <f>24.7*(4.37*((AR49+AQ49)/2000)+1)/2</f>
        <v>134.28975138553</v>
      </c>
      <c r="AR51" s="3">
        <f>24.7*(4.37*((AS49+AR49)/2000)+1)/2</f>
        <v>148.90765623191248</v>
      </c>
      <c r="AS51" s="3" t="s">
        <v>10</v>
      </c>
      <c r="AW51" s="4"/>
      <c r="AX51" s="4"/>
      <c r="AY51" s="3"/>
      <c r="AZ51" s="15" t="s">
        <v>65</v>
      </c>
      <c r="BA51" s="3">
        <f>24.7*(4.37*((BB49+BA49)/2000)+1)/2</f>
        <v>113.13370738552997</v>
      </c>
      <c r="BB51" s="3">
        <f>24.7*(4.37*((BC49+BB49)/2000)+1)/2</f>
        <v>134.28975138553</v>
      </c>
      <c r="BC51" s="3">
        <f>24.7*(4.37*((BD49+BC49)/2000)+1)/2</f>
        <v>160.44230800000003</v>
      </c>
      <c r="BD51" s="3">
        <f>24.7*(4.37*((BE49+BD49)/2000)+1)/2</f>
        <v>184.68160507829495</v>
      </c>
      <c r="BE51" s="3">
        <f>24.7*(4.37*((BF49+BE49)/2000)+1)/2</f>
        <v>205.83764907829493</v>
      </c>
      <c r="BF51" s="3">
        <f>24.7*(4.37*((BG49+BF49)/2000)+1)/2</f>
        <v>235.07345877105999</v>
      </c>
      <c r="BG51" s="3">
        <f>24.7*(4.37*((BH49+BG49)/2000)+1)/2</f>
        <v>256.22950277105997</v>
      </c>
      <c r="BH51" s="3">
        <f>24.7*(4.37*((BI49+BH49)/2000)+1)/2</f>
        <v>285.46531246382494</v>
      </c>
      <c r="BI51" s="3" t="s">
        <v>10</v>
      </c>
      <c r="BM51" s="4"/>
      <c r="BN51" s="4"/>
      <c r="BO51" s="3"/>
      <c r="BP51" s="15" t="s">
        <v>65</v>
      </c>
      <c r="BQ51" s="3">
        <f>24.7*(4.37*((BR49+BQ49)/2000)+1)/2</f>
        <v>25.293633916783769</v>
      </c>
      <c r="BR51" s="3">
        <f>24.7*(4.37*((BS49+BR49)/2000)+1)/2</f>
        <v>27.938139416783773</v>
      </c>
      <c r="BS51" s="3">
        <f>24.7*(4.37*((BT49+BS49)/2000)+1)/2</f>
        <v>30.861538500000005</v>
      </c>
      <c r="BT51" s="3">
        <f>24.7*(4.37*((BU49+BT49)/2000)+1)/2</f>
        <v>34.409956375175653</v>
      </c>
      <c r="BU51" s="3">
        <f>24.7*(4.37*((BV49+BU49)/2000)+1)/2</f>
        <v>37.054461875175654</v>
      </c>
      <c r="BV51" s="3">
        <f>24.7*(4.37*((BW49+BV49)/2000)+1)/2</f>
        <v>40.881773333567537</v>
      </c>
      <c r="BW51" s="3">
        <f>24.7*(4.37*((BX49+BW49)/2000)+1)/2</f>
        <v>43.526278833567545</v>
      </c>
      <c r="BX51" s="3">
        <f>24.7*(4.37*((BY49+BX49)/2000)+1)/2</f>
        <v>47.353590291959428</v>
      </c>
      <c r="BY51" s="3" t="s">
        <v>10</v>
      </c>
      <c r="CC51" s="4"/>
      <c r="CD51" s="4"/>
      <c r="CE51" s="3"/>
      <c r="CF51" s="15" t="s">
        <v>65</v>
      </c>
      <c r="CG51" s="3">
        <f>24.7*(4.37*((CH49+CG49)/2000)+1)/2</f>
        <v>38.237267833567543</v>
      </c>
      <c r="CH51" s="3">
        <f>24.7*(4.37*((CI49+CH49)/2000)+1)/2</f>
        <v>43.526278833567545</v>
      </c>
      <c r="CI51" s="3">
        <f>24.7*(4.37*((CJ49+CI49)/2000)+1)/2</f>
        <v>49.373077000000002</v>
      </c>
      <c r="CJ51" s="3">
        <f>24.7*(4.37*((CK49+CJ49)/2000)+1)/2</f>
        <v>56.469912750351313</v>
      </c>
      <c r="CK51" s="3">
        <f>24.7*(4.37*((CL49+CK49)/2000)+1)/2</f>
        <v>61.758923750351315</v>
      </c>
      <c r="CL51" s="3">
        <f>24.7*(4.37*((CM49+CL49)/2000)+1)/2</f>
        <v>69.41354666713508</v>
      </c>
      <c r="CM51" s="3">
        <f>24.7*(4.37*((CN49+CM49)/2000)+1)/2</f>
        <v>74.702557667135082</v>
      </c>
      <c r="CN51" s="3">
        <f>24.7*(4.37*((CO49+CN49)/2000)+1)/2</f>
        <v>82.357180583918861</v>
      </c>
      <c r="CO51" s="3" t="s">
        <v>10</v>
      </c>
      <c r="CS51" s="4"/>
      <c r="CT51" s="4"/>
      <c r="CU51" s="3"/>
      <c r="CV51" s="15" t="s">
        <v>65</v>
      </c>
      <c r="CW51" s="3">
        <f>24.7*(4.37*((CX49+CW49)/2000)+1)/2</f>
        <v>64.124535667135078</v>
      </c>
      <c r="CX51" s="3">
        <f>24.7*(4.37*((CY49+CX49)/2000)+1)/2</f>
        <v>74.702557667135082</v>
      </c>
      <c r="CY51" s="3">
        <f>24.7*(4.37*((CZ49+CY49)/2000)+1)/2</f>
        <v>86.39615400000001</v>
      </c>
      <c r="CZ51" s="3">
        <f>24.7*(4.37*((DA49+CZ49)/2000)+1)/2</f>
        <v>100.58982550070263</v>
      </c>
      <c r="DA51" s="3">
        <f>24.7*(4.37*((DB49+DA49)/2000)+1)/2</f>
        <v>111.16784750070262</v>
      </c>
      <c r="DB51" s="3">
        <f>24.7*(4.37*((DC49+DB49)/2000)+1)/2</f>
        <v>126.47709333427015</v>
      </c>
      <c r="DC51" s="3">
        <f>24.7*(4.37*((DD49+DC49)/2000)+1)/2</f>
        <v>137.05511533427017</v>
      </c>
      <c r="DD51" s="3">
        <f>24.7*(4.37*((DE49+DD49)/2000)+1)/2</f>
        <v>152.3643611678377</v>
      </c>
      <c r="DE51" s="3" t="s">
        <v>10</v>
      </c>
      <c r="DI51" s="4"/>
      <c r="DJ51" s="4"/>
      <c r="DK51" s="3"/>
      <c r="DL51" s="15" t="s">
        <v>65</v>
      </c>
      <c r="DM51" s="3">
        <f>24.7*(4.37*((DN49+DM49)/2000)+1)/2</f>
        <v>115.89907133427016</v>
      </c>
      <c r="DN51" s="3">
        <f>24.7*(4.37*((DO49+DN49)/2000)+1)/2</f>
        <v>137.05511533427017</v>
      </c>
      <c r="DO51" s="3">
        <f>24.7*(4.37*((DP49+DO49)/2000)+1)/2</f>
        <v>160.44230800000003</v>
      </c>
      <c r="DP51" s="3">
        <f>24.7*(4.37*((DQ49+DP49)/2000)+1)/2</f>
        <v>188.82965100140527</v>
      </c>
      <c r="DQ51" s="3">
        <f>24.7*(4.37*((DR49+DQ49)/2000)+1)/2</f>
        <v>209.98569500140525</v>
      </c>
      <c r="DR51" s="3">
        <f>24.7*(4.37*((DS49+DR49)/2000)+1)/2</f>
        <v>240.60418666854031</v>
      </c>
      <c r="DS51" s="3">
        <f>24.7*(4.37*((DT49+DS49)/2000)+1)/2</f>
        <v>261.76023066854037</v>
      </c>
      <c r="DT51" s="3">
        <f>24.7*(4.37*((DU49+DT49)/2000)+1)/2</f>
        <v>292.37872233567543</v>
      </c>
      <c r="DU51" s="3" t="s">
        <v>10</v>
      </c>
    </row>
    <row r="52" spans="1:125" customFormat="1">
      <c r="A52" s="4"/>
      <c r="B52" s="5"/>
      <c r="C52" s="5"/>
      <c r="D52" s="15" t="s">
        <v>64</v>
      </c>
      <c r="E52" s="3">
        <f t="shared" ref="E52:I52" si="60">ABS(F49-E49)</f>
        <v>74.854924473684093</v>
      </c>
      <c r="F52" s="3">
        <f t="shared" si="60"/>
        <v>23.145075526315907</v>
      </c>
      <c r="G52" s="3">
        <f>ABS(H49-G49)</f>
        <v>98</v>
      </c>
      <c r="H52" s="2">
        <f t="shared" si="60"/>
        <v>14.282386710526112</v>
      </c>
      <c r="I52" s="3">
        <f t="shared" si="60"/>
        <v>83.717613289473888</v>
      </c>
      <c r="J52" s="3">
        <f>ABS(K49-J49)</f>
        <v>51.709848947368187</v>
      </c>
      <c r="K52" s="3">
        <f>ABS(L49-K49)</f>
        <v>46.290151052631813</v>
      </c>
      <c r="L52" s="3">
        <f>ABS(M49-L49)</f>
        <v>89.137311184210262</v>
      </c>
      <c r="M52" s="3"/>
      <c r="Q52" s="4"/>
      <c r="R52" s="5"/>
      <c r="S52" s="5"/>
      <c r="T52" s="15" t="s">
        <v>64</v>
      </c>
      <c r="U52" s="3">
        <f t="shared" ref="U52:V52" si="61">ABS(V49-U49)</f>
        <v>149.70984894736819</v>
      </c>
      <c r="V52" s="3">
        <f t="shared" si="61"/>
        <v>46.290151052631813</v>
      </c>
      <c r="W52" s="3">
        <f>ABS(X49-W49)</f>
        <v>196</v>
      </c>
      <c r="X52" s="2">
        <f t="shared" ref="X52:Y52" si="62">ABS(Y49-X49)</f>
        <v>28.564773421052223</v>
      </c>
      <c r="Y52" s="3">
        <f t="shared" si="62"/>
        <v>167.43522657894778</v>
      </c>
      <c r="Z52" s="3">
        <f>ABS(AA49-Z49)</f>
        <v>103.41969789473637</v>
      </c>
      <c r="AA52" s="3">
        <f>ABS(AB49-AA49)</f>
        <v>92.580302105263627</v>
      </c>
      <c r="AB52" s="3">
        <f>ABS(AC49-AB49)</f>
        <v>178.27462236842052</v>
      </c>
      <c r="AC52" s="3"/>
      <c r="AG52" s="4"/>
      <c r="AH52" s="5"/>
      <c r="AI52" s="5"/>
      <c r="AJ52" s="15" t="s">
        <v>64</v>
      </c>
      <c r="AK52" s="3">
        <f t="shared" ref="AK52:AL52" si="63">ABS(AL49-AK49)</f>
        <v>299.41969789473637</v>
      </c>
      <c r="AL52" s="3">
        <f t="shared" si="63"/>
        <v>92.580302105263627</v>
      </c>
      <c r="AM52" s="3">
        <f>ABS(AN49-AM49)</f>
        <v>392</v>
      </c>
      <c r="AN52" s="2">
        <f t="shared" ref="AN52:AO52" si="64">ABS(AO49-AN49)</f>
        <v>57.129546842104446</v>
      </c>
      <c r="AO52" s="3">
        <f t="shared" si="64"/>
        <v>334.87045315789555</v>
      </c>
      <c r="AP52" s="3">
        <f>ABS(AQ49-AP49)</f>
        <v>206.83939578947275</v>
      </c>
      <c r="AQ52" s="3">
        <f>ABS(AR49-AQ49)</f>
        <v>185.16060421052725</v>
      </c>
      <c r="AR52" s="3">
        <f>ABS(AS49-AR49)</f>
        <v>356.54924473684105</v>
      </c>
      <c r="AS52" s="3"/>
      <c r="AW52" s="4"/>
      <c r="AX52" s="5"/>
      <c r="AY52" s="5"/>
      <c r="AZ52" s="15" t="s">
        <v>64</v>
      </c>
      <c r="BA52" s="3">
        <f t="shared" ref="BA52:BB52" si="65">ABS(BB49-BA49)</f>
        <v>598.83939578947275</v>
      </c>
      <c r="BB52" s="3">
        <f t="shared" si="65"/>
        <v>185.16060421052725</v>
      </c>
      <c r="BC52" s="3">
        <f>ABS(BD49-BC49)</f>
        <v>784</v>
      </c>
      <c r="BD52" s="2">
        <f t="shared" ref="BD52:BE52" si="66">ABS(BE49-BD49)</f>
        <v>114.25909368420889</v>
      </c>
      <c r="BE52" s="3">
        <f t="shared" si="66"/>
        <v>669.74090631579111</v>
      </c>
      <c r="BF52" s="3">
        <f>ABS(BG49-BF49)</f>
        <v>413.67879157894549</v>
      </c>
      <c r="BG52" s="3">
        <f>ABS(BH49-BG49)</f>
        <v>370.32120842105451</v>
      </c>
      <c r="BH52" s="3">
        <f>ABS(BI49-BH49)</f>
        <v>713.09848947368209</v>
      </c>
      <c r="BI52" s="3"/>
      <c r="BM52" s="4"/>
      <c r="BN52" s="5"/>
      <c r="BO52" s="5"/>
      <c r="BP52" s="15" t="s">
        <v>64</v>
      </c>
      <c r="BQ52" s="3">
        <f t="shared" ref="BQ52:BR52" si="67">ABS(BR49-BQ49)</f>
        <v>87.664770538314087</v>
      </c>
      <c r="BR52" s="2">
        <f t="shared" si="67"/>
        <v>10.335229461685913</v>
      </c>
      <c r="BS52" s="3">
        <f>ABS(BT49-BS49)</f>
        <v>98</v>
      </c>
      <c r="BT52" s="3">
        <f t="shared" ref="BT52:BU52" si="68">ABS(BU49-BT49)</f>
        <v>33.497155807471131</v>
      </c>
      <c r="BU52" s="3">
        <f t="shared" si="68"/>
        <v>64.502844192528869</v>
      </c>
      <c r="BV52" s="3">
        <f>ABS(BW49-BV49)</f>
        <v>77.329541076628175</v>
      </c>
      <c r="BW52" s="3">
        <f>ABS(BX49-BW49)</f>
        <v>20.670458923371825</v>
      </c>
      <c r="BX52" s="3">
        <f>ABS(BY49-BX49)</f>
        <v>121.16192634578522</v>
      </c>
      <c r="BY52" s="3"/>
      <c r="CC52" s="4"/>
      <c r="CD52" s="5"/>
      <c r="CE52" s="5"/>
      <c r="CF52" s="15" t="s">
        <v>64</v>
      </c>
      <c r="CG52" s="3">
        <f t="shared" ref="CG52:CH52" si="69">ABS(CH49-CG49)</f>
        <v>175.32954107662817</v>
      </c>
      <c r="CH52" s="3">
        <f t="shared" si="69"/>
        <v>20.670458923371825</v>
      </c>
      <c r="CI52" s="3">
        <f>ABS(CJ49-CI49)</f>
        <v>196</v>
      </c>
      <c r="CJ52" s="3">
        <f t="shared" ref="CJ52:CK52" si="70">ABS(CK49-CJ49)</f>
        <v>66.994311614942262</v>
      </c>
      <c r="CK52" s="3">
        <f t="shared" si="70"/>
        <v>129.00568838505774</v>
      </c>
      <c r="CL52" s="3">
        <f>ABS(CM49-CL49)</f>
        <v>154.65908215325635</v>
      </c>
      <c r="CM52" s="3">
        <f>ABS(CN49-CM49)</f>
        <v>41.34091784674365</v>
      </c>
      <c r="CN52" s="3">
        <f>ABS(CO49-CN49)</f>
        <v>242.32385269157044</v>
      </c>
      <c r="CO52" s="3"/>
      <c r="CS52" s="4"/>
      <c r="CT52" s="5"/>
      <c r="CU52" s="5"/>
      <c r="CV52" s="15" t="s">
        <v>64</v>
      </c>
      <c r="CW52" s="3">
        <f t="shared" ref="CW52:CX52" si="71">ABS(CX49-CW49)</f>
        <v>350.65908215325635</v>
      </c>
      <c r="CX52" s="3">
        <f t="shared" si="71"/>
        <v>41.34091784674365</v>
      </c>
      <c r="CY52" s="3">
        <f>ABS(CZ49-CY49)</f>
        <v>392</v>
      </c>
      <c r="CZ52" s="3">
        <f t="shared" ref="CZ52:DA52" si="72">ABS(DA49-CZ49)</f>
        <v>133.98862322988452</v>
      </c>
      <c r="DA52" s="3">
        <f t="shared" si="72"/>
        <v>258.01137677011548</v>
      </c>
      <c r="DB52" s="3">
        <f>ABS(DC49-DB49)</f>
        <v>309.3181643065127</v>
      </c>
      <c r="DC52" s="3">
        <f>ABS(DD49-DC49)</f>
        <v>82.681835693487301</v>
      </c>
      <c r="DD52" s="3">
        <f>ABS(DE49-DD49)</f>
        <v>484.64770538314087</v>
      </c>
      <c r="DE52" s="3"/>
      <c r="DI52" s="4"/>
      <c r="DJ52" s="5"/>
      <c r="DK52" s="5"/>
      <c r="DL52" s="15" t="s">
        <v>64</v>
      </c>
      <c r="DM52" s="3">
        <f t="shared" ref="DM52:DQ52" si="73">ABS(DN49-DM49)</f>
        <v>701.3181643065127</v>
      </c>
      <c r="DN52" s="3">
        <f t="shared" si="73"/>
        <v>82.681835693487301</v>
      </c>
      <c r="DO52" s="3">
        <f>ABS(DP49-DO49)</f>
        <v>784</v>
      </c>
      <c r="DP52" s="3">
        <f t="shared" ref="DP52:DT52" si="74">ABS(DQ49-DP49)</f>
        <v>267.97724645976905</v>
      </c>
      <c r="DQ52" s="3">
        <f t="shared" si="74"/>
        <v>516.02275354023095</v>
      </c>
      <c r="DR52" s="3">
        <f>ABS(DS49-DR49)</f>
        <v>618.6363286130254</v>
      </c>
      <c r="DS52" s="3">
        <f>ABS(DT49-DS49)</f>
        <v>165.3636713869746</v>
      </c>
      <c r="DT52" s="3">
        <f>ABS(DU49-DT49)</f>
        <v>969.29541076628175</v>
      </c>
      <c r="DU52" s="3"/>
    </row>
    <row r="53" spans="1:125" customFormat="1">
      <c r="A53" s="5"/>
      <c r="B53" s="5"/>
      <c r="C53" s="5"/>
      <c r="D53" s="15" t="s">
        <v>11</v>
      </c>
      <c r="E53" s="5">
        <f>E52/E51</f>
        <v>3.0004422887721605</v>
      </c>
      <c r="F53" s="6">
        <f>F52/F51</f>
        <v>0.83881857729891851</v>
      </c>
      <c r="G53" s="5">
        <f>G52/G51</f>
        <v>3.1754735753047432</v>
      </c>
      <c r="H53" s="6">
        <f>H52/H51</f>
        <v>0.42141562084292677</v>
      </c>
      <c r="I53" s="5">
        <f>I52/I51</f>
        <v>2.2913760072577958</v>
      </c>
      <c r="J53" s="5">
        <f>J52/J51</f>
        <v>1.2866208679146627</v>
      </c>
      <c r="K53" s="5">
        <f>K52/K51</f>
        <v>1.0806634345692443</v>
      </c>
      <c r="L53" s="5">
        <f>L52/L51</f>
        <v>1.917367921072201</v>
      </c>
      <c r="M53" s="5" t="s">
        <v>10</v>
      </c>
      <c r="Q53" s="5"/>
      <c r="R53" s="5"/>
      <c r="S53" s="5"/>
      <c r="T53" s="15" t="s">
        <v>11</v>
      </c>
      <c r="U53" s="5">
        <f>U52/U51</f>
        <v>3.9873792318378354</v>
      </c>
      <c r="V53" s="6">
        <f>V52/V51</f>
        <v>1.0806634345692443</v>
      </c>
      <c r="W53" s="5">
        <f>W52/W51</f>
        <v>3.9697748633329049</v>
      </c>
      <c r="X53" s="6">
        <f>X52/X51</f>
        <v>0.5153035970846972</v>
      </c>
      <c r="Y53" s="5">
        <f>Y52/Y51</f>
        <v>2.7574103041357194</v>
      </c>
      <c r="Z53" s="5">
        <f>Z52/Z51</f>
        <v>1.520187908264746</v>
      </c>
      <c r="AA53" s="5">
        <f>AA52/AA51</f>
        <v>1.262690385526652</v>
      </c>
      <c r="AB53" s="5">
        <f>AB52/AB51</f>
        <v>2.2110531249695842</v>
      </c>
      <c r="AC53" s="5" t="s">
        <v>10</v>
      </c>
      <c r="AG53" s="5"/>
      <c r="AH53" s="5"/>
      <c r="AI53" s="5"/>
      <c r="AJ53" s="15" t="s">
        <v>11</v>
      </c>
      <c r="AK53" s="5">
        <f>AK52/AK51</f>
        <v>4.772248192744482</v>
      </c>
      <c r="AL53" s="6">
        <f>AL52/AL51</f>
        <v>1.262690385526652</v>
      </c>
      <c r="AM53" s="5">
        <f>AM52/AM51</f>
        <v>4.537239007190065</v>
      </c>
      <c r="AN53" s="6">
        <f>AN52/AN51</f>
        <v>0.57990236459173883</v>
      </c>
      <c r="AO53" s="5">
        <f>AO52/AO51</f>
        <v>3.0695637866993097</v>
      </c>
      <c r="AP53" s="5">
        <f>AP52/AP51</f>
        <v>1.6719465229112367</v>
      </c>
      <c r="AQ53" s="5">
        <f>AQ52/AQ51</f>
        <v>1.3788141112790733</v>
      </c>
      <c r="AR53" s="5">
        <f>AR52/AR51</f>
        <v>2.3944319167950798</v>
      </c>
      <c r="AS53" s="5" t="s">
        <v>10</v>
      </c>
      <c r="AW53" s="5"/>
      <c r="AX53" s="5"/>
      <c r="AY53" s="5"/>
      <c r="AZ53" s="15" t="s">
        <v>11</v>
      </c>
      <c r="BA53" s="5">
        <f>BA52/BA51</f>
        <v>5.2932004937201018</v>
      </c>
      <c r="BB53" s="5">
        <f>BB52/BB51</f>
        <v>1.3788141112790733</v>
      </c>
      <c r="BC53" s="5">
        <f>BC52/BC51</f>
        <v>4.8864916602919966</v>
      </c>
      <c r="BD53" s="6">
        <f>BD52/BD51</f>
        <v>0.61868150667073341</v>
      </c>
      <c r="BE53" s="5">
        <f>BE52/BE51</f>
        <v>3.2537337523760788</v>
      </c>
      <c r="BF53" s="5">
        <f>BF52/BF51</f>
        <v>1.7597851911552072</v>
      </c>
      <c r="BG53" s="5">
        <f>BG52/BG51</f>
        <v>1.4452715413959767</v>
      </c>
      <c r="BH53" s="5">
        <f>BH52/BH51</f>
        <v>2.4980215050262831</v>
      </c>
      <c r="BI53" s="5" t="s">
        <v>10</v>
      </c>
      <c r="BM53" s="5"/>
      <c r="BN53" s="5"/>
      <c r="BO53" s="5"/>
      <c r="BP53" s="15" t="s">
        <v>11</v>
      </c>
      <c r="BQ53" s="5">
        <f>BQ52/BQ51</f>
        <v>3.4658827919598973</v>
      </c>
      <c r="BR53" s="6">
        <f>BR52/BR51</f>
        <v>0.36993263250297359</v>
      </c>
      <c r="BS53" s="5">
        <f>BS52/BS51</f>
        <v>3.1754735753047432</v>
      </c>
      <c r="BT53" s="6">
        <f>BT52/BT51</f>
        <v>0.97347277753705486</v>
      </c>
      <c r="BU53" s="5">
        <f>BU52/BU51</f>
        <v>1.7407578177715231</v>
      </c>
      <c r="BV53" s="5">
        <f>BV52/BV51</f>
        <v>1.8915407716214161</v>
      </c>
      <c r="BW53" s="6">
        <f>BW52/BW51</f>
        <v>0.47489607375833676</v>
      </c>
      <c r="BX53" s="5">
        <f>BX52/BX51</f>
        <v>2.5586639914473039</v>
      </c>
      <c r="BY53" s="5" t="s">
        <v>10</v>
      </c>
      <c r="CC53" s="5"/>
      <c r="CD53" s="5"/>
      <c r="CE53" s="5"/>
      <c r="CF53" s="15" t="s">
        <v>11</v>
      </c>
      <c r="CG53" s="5">
        <f>CG52/CG51</f>
        <v>4.5853051488869907</v>
      </c>
      <c r="CH53" s="6">
        <f>CH52/CH51</f>
        <v>0.47489607375833676</v>
      </c>
      <c r="CI53" s="5">
        <f>CI52/CI51</f>
        <v>3.9697748633329049</v>
      </c>
      <c r="CJ53" s="5">
        <f>CJ52/CJ51</f>
        <v>1.1863717925529373</v>
      </c>
      <c r="CK53" s="5">
        <f>CK52/CK51</f>
        <v>2.0888590757594589</v>
      </c>
      <c r="CL53" s="5">
        <f>CL52/CL51</f>
        <v>2.2280821191129552</v>
      </c>
      <c r="CM53" s="6">
        <f>CM52/CM51</f>
        <v>0.55340699351892908</v>
      </c>
      <c r="CN53" s="5">
        <f>CN52/CN51</f>
        <v>2.9423524575935618</v>
      </c>
      <c r="CO53" s="5" t="s">
        <v>10</v>
      </c>
      <c r="CS53" s="5"/>
      <c r="CT53" s="5"/>
      <c r="CU53" s="5"/>
      <c r="CV53" s="15" t="s">
        <v>11</v>
      </c>
      <c r="CW53" s="5">
        <f>CW52/CW51</f>
        <v>5.4684073499338437</v>
      </c>
      <c r="CX53" s="6">
        <f>CX52/CX51</f>
        <v>0.55340699351892908</v>
      </c>
      <c r="CY53" s="5">
        <f>CY52/CY51</f>
        <v>4.537239007190065</v>
      </c>
      <c r="CZ53" s="5">
        <f>CZ52/CZ51</f>
        <v>1.3320295821464427</v>
      </c>
      <c r="DA53" s="5">
        <f>DA52/DA51</f>
        <v>2.3209172667347433</v>
      </c>
      <c r="DB53" s="5">
        <f>DB52/DB51</f>
        <v>2.4456457383077765</v>
      </c>
      <c r="DC53" s="6">
        <f>DC52/DC51</f>
        <v>0.60327435055474343</v>
      </c>
      <c r="DD53" s="5">
        <f>DD52/DD51</f>
        <v>3.180846896665519</v>
      </c>
      <c r="DE53" s="5" t="s">
        <v>10</v>
      </c>
      <c r="DI53" s="5"/>
      <c r="DJ53" s="5"/>
      <c r="DK53" s="5"/>
      <c r="DL53" s="15" t="s">
        <v>11</v>
      </c>
      <c r="DM53" s="5">
        <f>DM52/DM51</f>
        <v>6.0511111627789216</v>
      </c>
      <c r="DN53" s="6">
        <f>DN52/DN51</f>
        <v>0.60327435055474343</v>
      </c>
      <c r="DO53" s="5">
        <f>DO52/DO51</f>
        <v>4.8864916602919966</v>
      </c>
      <c r="DP53" s="5">
        <f>DP52/DP51</f>
        <v>1.4191481318671439</v>
      </c>
      <c r="DQ53" s="5">
        <f>DQ52/DQ51</f>
        <v>2.4574186043329176</v>
      </c>
      <c r="DR53" s="5">
        <f>DR52/DR51</f>
        <v>2.5711785699941601</v>
      </c>
      <c r="DS53" s="6">
        <f>DS52/DS51</f>
        <v>0.63173718545644919</v>
      </c>
      <c r="DT53" s="5">
        <f>DT52/DT51</f>
        <v>3.3152050293641029</v>
      </c>
      <c r="DU53" s="5" t="s">
        <v>10</v>
      </c>
    </row>
    <row r="54" spans="1:125" customFormat="1">
      <c r="A54" s="5"/>
      <c r="B54" s="9"/>
      <c r="C54" s="9"/>
      <c r="D54" s="15" t="s">
        <v>12</v>
      </c>
      <c r="F54" s="7">
        <f>ABS((2.71828182845904^(-3.5*0.24/(0.0207*F49+18.96)*(G49-F49)))-(2.71828182845904^(-5.75*0.24/(0.0207*F49+18.96)*(G49-F49))))</f>
        <v>0.1807209369559708</v>
      </c>
      <c r="H54" s="7">
        <f>ABS((2.71828182845904^(-3.5*0.24/(0.0207*H49+18.96)*(I49-H49)))-(2.71828182845904^(-5.75*0.24/(0.0207*H49+18.96)*(I49-H49))))</f>
        <v>0.1591480900185579</v>
      </c>
      <c r="I54" s="3"/>
      <c r="J54" s="8" t="s">
        <v>10</v>
      </c>
      <c r="M54" s="5"/>
      <c r="Q54" s="5"/>
      <c r="R54" s="9"/>
      <c r="S54" s="9"/>
      <c r="T54" s="15" t="s">
        <v>12</v>
      </c>
      <c r="V54" s="7">
        <f>ABS((2.71828182845904^(-3.5*0.24/(0.0207*V49+18.96)*(W49-V49)))-(2.71828182845904^(-5.75*0.24/(0.0207*V49+18.96)*(W49-V49))))</f>
        <v>0.15525653434263506</v>
      </c>
      <c r="X54" s="7">
        <f>ABS((2.71828182845904^(-3.5*0.24/(0.0207*X49+18.96)*(Y49-X49)))-(2.71828182845904^(-5.75*0.24/(0.0207*X49+18.96)*(Y49-X49))))</f>
        <v>0.17946104316072753</v>
      </c>
      <c r="Y54" s="3"/>
      <c r="Z54" s="8" t="s">
        <v>10</v>
      </c>
      <c r="AC54" s="5"/>
      <c r="AG54" s="5"/>
      <c r="AH54" s="9"/>
      <c r="AI54" s="9"/>
      <c r="AJ54" s="15" t="s">
        <v>12</v>
      </c>
      <c r="AL54" s="7">
        <f>ABS((2.71828182845904^(-3.5*0.24/(0.0207*AL49+18.96)*(AM49-AL49)))-(2.71828182845904^(-5.75*0.24/(0.0207*AL49+18.96)*(AM49-AL49))))</f>
        <v>0.10709769124997864</v>
      </c>
      <c r="AN54" s="7">
        <f>ABS((2.71828182845904^(-3.5*0.24/(0.0207*AN49+18.96)*(AO49-AN49)))-(2.71828182845904^(-5.75*0.24/(0.0207*AN49+18.96)*(AO49-AN49))))</f>
        <v>0.17742634519931863</v>
      </c>
      <c r="AO54" s="3"/>
      <c r="AP54" s="8" t="s">
        <v>10</v>
      </c>
      <c r="AS54" s="5"/>
      <c r="AW54" s="5"/>
      <c r="AX54" s="9"/>
      <c r="AY54" s="9"/>
      <c r="AZ54" s="15" t="s">
        <v>12</v>
      </c>
      <c r="BB54" s="7" t="s">
        <v>10</v>
      </c>
      <c r="BD54" s="7">
        <f>ABS((2.71828182845904^(-3.5*0.24/(0.0207*BD49+18.96)*(BE49-BD49)))-(2.71828182845904^(-5.75*0.24/(0.0207*BD49+18.96)*(BE49-BD49))))</f>
        <v>0.16584526496527294</v>
      </c>
      <c r="BE54" s="3"/>
      <c r="BF54" s="8" t="s">
        <v>10</v>
      </c>
      <c r="BI54" s="5"/>
      <c r="BM54" s="5"/>
      <c r="BN54" s="9"/>
      <c r="BO54" s="9"/>
      <c r="BP54" s="15" t="s">
        <v>12</v>
      </c>
      <c r="BR54" s="7">
        <f>ABS((2.71828182845904^(-3.5*0.24/(0.0207*BR49+18.96)*(BS49-BR49)))-(2.71828182845904^(-5.75*0.24/(0.0207*BR49+18.96)*(BS49-BR49))))</f>
        <v>0.14189857017295704</v>
      </c>
      <c r="BT54" s="7">
        <f>ABS((2.71828182845904^(-3.5*0.24/(0.0207*BT49+18.96)*(BU49-BT49)))-(2.71828182845904^(-5.75*0.24/(0.0207*BT49+18.96)*(BU49-BT49))))</f>
        <v>0.17237109262024533</v>
      </c>
      <c r="BU54" s="3"/>
      <c r="BV54" s="8" t="s">
        <v>10</v>
      </c>
      <c r="BW54" s="7">
        <f>ABS((2.71828182845904^(-3.5*0.24/(0.0207*BW49+18.96)*(BX49-BW49)))-(2.71828182845904^(-5.75*0.24/(0.0207*BW49+18.96)*(BX49-BW49))))</f>
        <v>0.17314228877948751</v>
      </c>
      <c r="BY54" s="5"/>
      <c r="CC54" s="5"/>
      <c r="CD54" s="9"/>
      <c r="CE54" s="9"/>
      <c r="CF54" s="15" t="s">
        <v>12</v>
      </c>
      <c r="CH54" s="7">
        <f>ABS((2.71828182845904^(-3.5*0.24/(0.0207*CH49+18.96)*(CI49-CH49)))-(2.71828182845904^(-5.75*0.24/(0.0207*CH49+18.96)*(CI49-CH49))))</f>
        <v>0.17314228877948751</v>
      </c>
      <c r="CJ54" s="8" t="s">
        <v>10</v>
      </c>
      <c r="CK54" s="3"/>
      <c r="CL54" s="8" t="s">
        <v>10</v>
      </c>
      <c r="CM54" s="7">
        <f>ABS((2.71828182845904^(-3.5*0.24/(0.0207*CM49+18.96)*(CN49-CM49)))-(2.71828182845904^(-5.75*0.24/(0.0207*CM49+18.96)*(CN49-CM49))))</f>
        <v>0.1804744451681104</v>
      </c>
      <c r="CO54" s="5"/>
      <c r="CS54" s="5"/>
      <c r="CT54" s="9"/>
      <c r="CU54" s="9"/>
      <c r="CV54" s="15" t="s">
        <v>12</v>
      </c>
      <c r="CX54" s="7">
        <f>ABS((2.71828182845904^(-3.5*0.24/(0.0207*CX49+18.96)*(CY49-CX49)))-(2.71828182845904^(-5.75*0.24/(0.0207*CX49+18.96)*(CY49-CX49))))</f>
        <v>0.1804744451681104</v>
      </c>
      <c r="CZ54" s="8" t="s">
        <v>10</v>
      </c>
      <c r="DA54" s="3"/>
      <c r="DB54" s="8" t="s">
        <v>10</v>
      </c>
      <c r="DC54" s="7">
        <f>ABS((2.71828182845904^(-3.5*0.24/(0.0207*DC49+18.96)*(DD49-DC49)))-(2.71828182845904^(-5.75*0.24/(0.0207*DC49+18.96)*(DD49-DC49))))</f>
        <v>0.17157206099216862</v>
      </c>
      <c r="DE54" s="5"/>
      <c r="DI54" s="5"/>
      <c r="DJ54" s="9"/>
      <c r="DK54" s="9"/>
      <c r="DL54" s="15" t="s">
        <v>12</v>
      </c>
      <c r="DN54" s="7">
        <f>ABS((2.71828182845904^(-3.5*0.24/(0.0207*DN49+18.96)*(DO49-DN49)))-(2.71828182845904^(-5.75*0.24/(0.0207*DN49+18.96)*(DO49-DN49))))</f>
        <v>0.17157206099216862</v>
      </c>
      <c r="DP54" s="8" t="s">
        <v>10</v>
      </c>
      <c r="DQ54" s="3"/>
      <c r="DR54" s="8" t="s">
        <v>10</v>
      </c>
      <c r="DS54" s="7">
        <f>ABS((2.71828182845904^(-3.5*0.24/(0.0207*DS49+18.96)*(DT49-DS49)))-(2.71828182845904^(-5.75*0.24/(0.0207*DS49+18.96)*(DT49-DS49))))</f>
        <v>0.15971436583035198</v>
      </c>
      <c r="DU54" s="5"/>
    </row>
    <row r="55" spans="1:125">
      <c r="A55" s="5"/>
      <c r="Q55" s="5"/>
      <c r="AG55" s="5"/>
      <c r="AW55" s="5"/>
      <c r="BM55" s="5"/>
      <c r="CC55" s="5"/>
      <c r="CS55" s="5"/>
      <c r="DI55" s="5"/>
    </row>
    <row r="56" spans="1:125">
      <c r="B56" s="1" t="s">
        <v>10</v>
      </c>
      <c r="C56" s="2" t="s">
        <v>10</v>
      </c>
      <c r="R56" s="1" t="s">
        <v>10</v>
      </c>
      <c r="S56" s="2" t="s">
        <v>10</v>
      </c>
      <c r="AH56" s="1" t="s">
        <v>10</v>
      </c>
      <c r="AI56" s="2" t="s">
        <v>10</v>
      </c>
      <c r="AX56" s="1" t="s">
        <v>10</v>
      </c>
      <c r="AY56" s="2" t="s">
        <v>10</v>
      </c>
      <c r="BN56" s="1" t="s">
        <v>10</v>
      </c>
      <c r="BO56" s="2" t="s">
        <v>10</v>
      </c>
      <c r="CD56" s="1" t="s">
        <v>10</v>
      </c>
      <c r="CE56" s="2" t="s">
        <v>10</v>
      </c>
      <c r="CT56" s="1" t="s">
        <v>10</v>
      </c>
      <c r="CU56" s="11" t="s">
        <v>10</v>
      </c>
      <c r="DJ56" s="1" t="s">
        <v>10</v>
      </c>
      <c r="DK56" s="2" t="s">
        <v>10</v>
      </c>
    </row>
    <row r="57" spans="1:125" customFormat="1">
      <c r="A57" s="9"/>
      <c r="B57" s="4"/>
      <c r="C57" s="3"/>
      <c r="D57" s="3"/>
      <c r="E57" s="1" t="s">
        <v>0</v>
      </c>
      <c r="F57" s="1" t="s">
        <v>1</v>
      </c>
      <c r="G57" s="1" t="s">
        <v>2</v>
      </c>
      <c r="H57" s="1" t="s">
        <v>3</v>
      </c>
      <c r="I57" s="1" t="s">
        <v>4</v>
      </c>
      <c r="J57" s="1" t="s">
        <v>5</v>
      </c>
      <c r="K57" s="1" t="s">
        <v>6</v>
      </c>
      <c r="L57" s="1" t="s">
        <v>7</v>
      </c>
      <c r="M57" s="1" t="s">
        <v>8</v>
      </c>
      <c r="Q57" s="9"/>
      <c r="R57" s="4"/>
      <c r="S57" s="3"/>
      <c r="T57" s="3"/>
      <c r="U57" s="11" t="s">
        <v>13</v>
      </c>
      <c r="V57" s="11" t="s">
        <v>15</v>
      </c>
      <c r="W57" s="11" t="s">
        <v>14</v>
      </c>
      <c r="X57" s="11" t="s">
        <v>16</v>
      </c>
      <c r="Y57" s="11" t="s">
        <v>17</v>
      </c>
      <c r="Z57" s="11" t="s">
        <v>18</v>
      </c>
      <c r="AA57" s="11" t="s">
        <v>19</v>
      </c>
      <c r="AB57" s="11" t="s">
        <v>20</v>
      </c>
      <c r="AC57" s="11" t="s">
        <v>21</v>
      </c>
      <c r="AG57" s="9"/>
      <c r="AH57" s="4"/>
      <c r="AI57" s="3"/>
      <c r="AJ57" s="3"/>
      <c r="AK57" s="11" t="s">
        <v>23</v>
      </c>
      <c r="AL57" s="11" t="s">
        <v>27</v>
      </c>
      <c r="AM57" s="11" t="s">
        <v>22</v>
      </c>
      <c r="AN57" s="11" t="s">
        <v>24</v>
      </c>
      <c r="AO57" s="11" t="s">
        <v>28</v>
      </c>
      <c r="AP57" s="11" t="s">
        <v>25</v>
      </c>
      <c r="AQ57" s="11" t="s">
        <v>29</v>
      </c>
      <c r="AR57" s="11" t="s">
        <v>26</v>
      </c>
      <c r="AS57" s="11" t="s">
        <v>30</v>
      </c>
      <c r="AW57" s="9"/>
      <c r="AX57" s="4"/>
      <c r="AY57" s="3"/>
      <c r="AZ57" s="3"/>
      <c r="BA57" s="11" t="s">
        <v>31</v>
      </c>
      <c r="BB57" s="11" t="s">
        <v>32</v>
      </c>
      <c r="BC57" s="11" t="s">
        <v>33</v>
      </c>
      <c r="BD57" s="11" t="s">
        <v>34</v>
      </c>
      <c r="BE57" s="11" t="s">
        <v>35</v>
      </c>
      <c r="BF57" s="11" t="s">
        <v>36</v>
      </c>
      <c r="BG57" s="11" t="s">
        <v>37</v>
      </c>
      <c r="BH57" s="11" t="s">
        <v>38</v>
      </c>
      <c r="BI57" s="11" t="s">
        <v>39</v>
      </c>
      <c r="BM57" s="9"/>
      <c r="BN57" s="4"/>
      <c r="BO57" s="3"/>
      <c r="BP57" s="3"/>
      <c r="BQ57" s="1" t="s">
        <v>0</v>
      </c>
      <c r="BR57" s="11" t="s">
        <v>42</v>
      </c>
      <c r="BS57" s="1" t="s">
        <v>2</v>
      </c>
      <c r="BT57" s="1" t="s">
        <v>3</v>
      </c>
      <c r="BU57" s="11" t="s">
        <v>43</v>
      </c>
      <c r="BV57" s="1" t="s">
        <v>5</v>
      </c>
      <c r="BW57" s="11" t="s">
        <v>44</v>
      </c>
      <c r="BX57" s="1" t="s">
        <v>7</v>
      </c>
      <c r="BY57" s="11" t="s">
        <v>45</v>
      </c>
      <c r="CC57" s="9"/>
      <c r="CD57" s="4"/>
      <c r="CE57" s="3"/>
      <c r="CF57" s="3"/>
      <c r="CG57" s="11" t="s">
        <v>13</v>
      </c>
      <c r="CH57" s="11" t="s">
        <v>46</v>
      </c>
      <c r="CI57" s="11" t="s">
        <v>14</v>
      </c>
      <c r="CJ57" s="11" t="s">
        <v>16</v>
      </c>
      <c r="CK57" s="11" t="s">
        <v>47</v>
      </c>
      <c r="CL57" s="11" t="s">
        <v>18</v>
      </c>
      <c r="CM57" s="11" t="s">
        <v>48</v>
      </c>
      <c r="CN57" s="11" t="s">
        <v>20</v>
      </c>
      <c r="CO57" s="11" t="s">
        <v>49</v>
      </c>
      <c r="CS57" s="9"/>
      <c r="CT57" s="4"/>
      <c r="CU57" s="3"/>
      <c r="CV57" s="3"/>
      <c r="CW57" s="11" t="s">
        <v>23</v>
      </c>
      <c r="CX57" s="11" t="s">
        <v>50</v>
      </c>
      <c r="CY57" s="11" t="s">
        <v>22</v>
      </c>
      <c r="CZ57" s="11" t="s">
        <v>24</v>
      </c>
      <c r="DA57" s="11" t="s">
        <v>51</v>
      </c>
      <c r="DB57" s="11" t="s">
        <v>25</v>
      </c>
      <c r="DC57" s="11" t="s">
        <v>52</v>
      </c>
      <c r="DD57" s="11" t="s">
        <v>26</v>
      </c>
      <c r="DE57" s="11" t="s">
        <v>53</v>
      </c>
      <c r="DI57" s="9"/>
      <c r="DJ57" s="4"/>
      <c r="DK57" s="3"/>
      <c r="DL57" s="3"/>
      <c r="DM57" s="11" t="s">
        <v>31</v>
      </c>
      <c r="DN57" s="11" t="s">
        <v>54</v>
      </c>
      <c r="DO57" s="11" t="s">
        <v>33</v>
      </c>
      <c r="DP57" s="11" t="s">
        <v>34</v>
      </c>
      <c r="DQ57" s="11" t="s">
        <v>57</v>
      </c>
      <c r="DR57" s="11" t="s">
        <v>36</v>
      </c>
      <c r="DS57" s="11" t="s">
        <v>55</v>
      </c>
      <c r="DT57" s="11" t="s">
        <v>38</v>
      </c>
      <c r="DU57" s="11" t="s">
        <v>56</v>
      </c>
    </row>
    <row r="58" spans="1:125" customFormat="1">
      <c r="A58" s="1">
        <f>A48-10</f>
        <v>550</v>
      </c>
      <c r="B58" s="1">
        <v>98</v>
      </c>
      <c r="C58" s="2">
        <f>B58*(2^(A58/1200))</f>
        <v>134.64745745089274</v>
      </c>
      <c r="D58" s="2" t="s">
        <v>66</v>
      </c>
      <c r="E58" s="4">
        <v>2</v>
      </c>
      <c r="F58" s="4">
        <v>2</v>
      </c>
      <c r="G58" s="4">
        <v>3</v>
      </c>
      <c r="H58" s="4">
        <v>4</v>
      </c>
      <c r="I58" s="4">
        <v>3</v>
      </c>
      <c r="J58" s="4">
        <v>5</v>
      </c>
      <c r="K58" s="4">
        <v>4</v>
      </c>
      <c r="L58" s="4">
        <v>6</v>
      </c>
      <c r="M58" s="4">
        <v>5</v>
      </c>
      <c r="Q58" s="1">
        <f>Q48-10</f>
        <v>550</v>
      </c>
      <c r="R58" s="1">
        <f>98*2</f>
        <v>196</v>
      </c>
      <c r="S58" s="2">
        <f>R58*(2^(Q58/1200))</f>
        <v>269.29491490178549</v>
      </c>
      <c r="T58" s="2" t="s">
        <v>66</v>
      </c>
      <c r="U58" s="4">
        <v>2</v>
      </c>
      <c r="V58" s="4">
        <v>2</v>
      </c>
      <c r="W58" s="4">
        <v>3</v>
      </c>
      <c r="X58" s="4">
        <v>4</v>
      </c>
      <c r="Y58" s="4">
        <v>3</v>
      </c>
      <c r="Z58" s="4">
        <v>5</v>
      </c>
      <c r="AA58" s="4">
        <v>4</v>
      </c>
      <c r="AB58" s="4">
        <v>6</v>
      </c>
      <c r="AC58" s="4">
        <v>5</v>
      </c>
      <c r="AG58" s="1">
        <f>AG48-10</f>
        <v>550</v>
      </c>
      <c r="AH58" s="1">
        <f>98*4</f>
        <v>392</v>
      </c>
      <c r="AI58" s="2">
        <f>AH58*(2^(AG58/1200))</f>
        <v>538.58982980357098</v>
      </c>
      <c r="AJ58" s="2" t="s">
        <v>66</v>
      </c>
      <c r="AK58" s="4">
        <v>2</v>
      </c>
      <c r="AL58" s="4">
        <v>2</v>
      </c>
      <c r="AM58" s="4">
        <v>3</v>
      </c>
      <c r="AN58" s="4">
        <v>4</v>
      </c>
      <c r="AO58" s="4">
        <v>3</v>
      </c>
      <c r="AP58" s="4">
        <v>5</v>
      </c>
      <c r="AQ58" s="4">
        <v>4</v>
      </c>
      <c r="AR58" s="4">
        <v>6</v>
      </c>
      <c r="AS58" s="4">
        <v>5</v>
      </c>
      <c r="AW58" s="1">
        <f>AW48-10</f>
        <v>550</v>
      </c>
      <c r="AX58" s="1">
        <f>98*8</f>
        <v>784</v>
      </c>
      <c r="AY58" s="2">
        <f>AX58*(2^(AW58/1200))</f>
        <v>1077.179659607142</v>
      </c>
      <c r="AZ58" s="2" t="s">
        <v>66</v>
      </c>
      <c r="BA58" s="4">
        <v>2</v>
      </c>
      <c r="BB58" s="4">
        <v>2</v>
      </c>
      <c r="BC58" s="4">
        <v>3</v>
      </c>
      <c r="BD58" s="4">
        <v>4</v>
      </c>
      <c r="BE58" s="4">
        <v>3</v>
      </c>
      <c r="BF58" s="4">
        <v>5</v>
      </c>
      <c r="BG58" s="4">
        <v>4</v>
      </c>
      <c r="BH58" s="4">
        <v>6</v>
      </c>
      <c r="BI58" s="4">
        <v>5</v>
      </c>
      <c r="BM58" s="1">
        <f>BM48+10</f>
        <v>650</v>
      </c>
      <c r="BN58" s="1">
        <v>98</v>
      </c>
      <c r="BO58" s="2">
        <f>BN58*(2^(BM58/1200))</f>
        <v>142.65401191853434</v>
      </c>
      <c r="BP58" s="2" t="s">
        <v>66</v>
      </c>
      <c r="BQ58" s="4">
        <v>2</v>
      </c>
      <c r="BR58" s="4">
        <v>2</v>
      </c>
      <c r="BS58" s="4">
        <v>3</v>
      </c>
      <c r="BT58" s="4">
        <v>4</v>
      </c>
      <c r="BU58" s="4">
        <v>3</v>
      </c>
      <c r="BV58" s="4">
        <v>5</v>
      </c>
      <c r="BW58" s="4">
        <v>4</v>
      </c>
      <c r="BX58" s="4">
        <v>6</v>
      </c>
      <c r="BY58" s="4">
        <v>5</v>
      </c>
      <c r="CC58" s="1">
        <f>CC48+10</f>
        <v>650</v>
      </c>
      <c r="CD58" s="1">
        <f>98*2</f>
        <v>196</v>
      </c>
      <c r="CE58" s="2">
        <f>CD58*(2^(CC58/1200))</f>
        <v>285.30802383706867</v>
      </c>
      <c r="CF58" s="2" t="s">
        <v>66</v>
      </c>
      <c r="CG58" s="4">
        <v>2</v>
      </c>
      <c r="CH58" s="4">
        <v>2</v>
      </c>
      <c r="CI58" s="4">
        <v>3</v>
      </c>
      <c r="CJ58" s="4">
        <v>4</v>
      </c>
      <c r="CK58" s="4">
        <v>3</v>
      </c>
      <c r="CL58" s="4">
        <v>5</v>
      </c>
      <c r="CM58" s="4">
        <v>4</v>
      </c>
      <c r="CN58" s="4">
        <v>6</v>
      </c>
      <c r="CO58" s="4">
        <v>5</v>
      </c>
      <c r="CS58" s="1">
        <f>CS48+10</f>
        <v>650</v>
      </c>
      <c r="CT58" s="1">
        <f>98*4</f>
        <v>392</v>
      </c>
      <c r="CU58" s="2">
        <f>CT58*(2^(CS58/1200))</f>
        <v>570.61604767413735</v>
      </c>
      <c r="CV58" s="2" t="s">
        <v>66</v>
      </c>
      <c r="CW58" s="4">
        <v>2</v>
      </c>
      <c r="CX58" s="4">
        <v>2</v>
      </c>
      <c r="CY58" s="4">
        <v>3</v>
      </c>
      <c r="CZ58" s="4">
        <v>4</v>
      </c>
      <c r="DA58" s="4">
        <v>3</v>
      </c>
      <c r="DB58" s="4">
        <v>5</v>
      </c>
      <c r="DC58" s="4">
        <v>4</v>
      </c>
      <c r="DD58" s="4">
        <v>6</v>
      </c>
      <c r="DE58" s="4">
        <v>5</v>
      </c>
      <c r="DI58" s="1">
        <f>DI48+10</f>
        <v>650</v>
      </c>
      <c r="DJ58" s="1">
        <f>98*8</f>
        <v>784</v>
      </c>
      <c r="DK58" s="2">
        <f>DJ58*(2^(DI58/1200))</f>
        <v>1141.2320953482747</v>
      </c>
      <c r="DL58" s="2" t="s">
        <v>66</v>
      </c>
      <c r="DM58" s="4">
        <v>2</v>
      </c>
      <c r="DN58" s="4">
        <v>2</v>
      </c>
      <c r="DO58" s="4">
        <v>3</v>
      </c>
      <c r="DP58" s="4">
        <v>4</v>
      </c>
      <c r="DQ58" s="4">
        <v>3</v>
      </c>
      <c r="DR58" s="4">
        <v>5</v>
      </c>
      <c r="DS58" s="4">
        <v>4</v>
      </c>
      <c r="DT58" s="4">
        <v>6</v>
      </c>
      <c r="DU58" s="4">
        <v>5</v>
      </c>
    </row>
    <row r="59" spans="1:125" customFormat="1">
      <c r="A59" s="2"/>
      <c r="B59" s="1"/>
      <c r="C59" s="2"/>
      <c r="D59" s="2" t="s">
        <v>63</v>
      </c>
      <c r="E59" s="3">
        <f>B58*E58</f>
        <v>196</v>
      </c>
      <c r="F59" s="3">
        <f>C58*F58</f>
        <v>269.29491490178549</v>
      </c>
      <c r="G59" s="3">
        <f>B58*G58</f>
        <v>294</v>
      </c>
      <c r="H59" s="3">
        <f>B58*H58</f>
        <v>392</v>
      </c>
      <c r="I59" s="3">
        <f>C58*I58</f>
        <v>403.94237235267826</v>
      </c>
      <c r="J59" s="3">
        <f>B58*J58</f>
        <v>490</v>
      </c>
      <c r="K59" s="3">
        <f>C58*K58</f>
        <v>538.58982980357098</v>
      </c>
      <c r="L59" s="3">
        <f>B58*L58</f>
        <v>588</v>
      </c>
      <c r="M59" s="3">
        <f>C58*M58</f>
        <v>673.23728725446369</v>
      </c>
      <c r="Q59" s="2"/>
      <c r="R59" s="1"/>
      <c r="S59" s="2"/>
      <c r="T59" s="2" t="s">
        <v>63</v>
      </c>
      <c r="U59" s="3">
        <f>R58*U58</f>
        <v>392</v>
      </c>
      <c r="V59" s="3">
        <f>S58*V58</f>
        <v>538.58982980357098</v>
      </c>
      <c r="W59" s="3">
        <f>R58*W58</f>
        <v>588</v>
      </c>
      <c r="X59" s="3">
        <f>R58*X58</f>
        <v>784</v>
      </c>
      <c r="Y59" s="3">
        <f>S58*Y58</f>
        <v>807.88474470535652</v>
      </c>
      <c r="Z59" s="3">
        <f>R58*Z58</f>
        <v>980</v>
      </c>
      <c r="AA59" s="3">
        <f>S58*AA58</f>
        <v>1077.179659607142</v>
      </c>
      <c r="AB59" s="3">
        <f>R58*AB58</f>
        <v>1176</v>
      </c>
      <c r="AC59" s="3">
        <f>S58*AC58</f>
        <v>1346.4745745089274</v>
      </c>
      <c r="AG59" s="2"/>
      <c r="AH59" s="1"/>
      <c r="AI59" s="2"/>
      <c r="AJ59" s="2" t="s">
        <v>63</v>
      </c>
      <c r="AK59" s="3">
        <f>AH58*AK58</f>
        <v>784</v>
      </c>
      <c r="AL59" s="3">
        <f>AI58*AL58</f>
        <v>1077.179659607142</v>
      </c>
      <c r="AM59" s="3">
        <f>AH58*AM58</f>
        <v>1176</v>
      </c>
      <c r="AN59" s="3">
        <f>AH58*AN58</f>
        <v>1568</v>
      </c>
      <c r="AO59" s="3">
        <f>AI58*AO58</f>
        <v>1615.769489410713</v>
      </c>
      <c r="AP59" s="3">
        <f>AH58*AP58</f>
        <v>1960</v>
      </c>
      <c r="AQ59" s="3">
        <f>AI58*AQ58</f>
        <v>2154.3593192142839</v>
      </c>
      <c r="AR59" s="3">
        <f>AH58*AR58</f>
        <v>2352</v>
      </c>
      <c r="AS59" s="3">
        <f>AI58*AS58</f>
        <v>2692.9491490178548</v>
      </c>
      <c r="AW59" s="2"/>
      <c r="AX59" s="1"/>
      <c r="AY59" s="2"/>
      <c r="AZ59" s="2" t="s">
        <v>63</v>
      </c>
      <c r="BA59" s="3">
        <f>AX58*BA58</f>
        <v>1568</v>
      </c>
      <c r="BB59" s="3">
        <f>AY58*BB58</f>
        <v>2154.3593192142839</v>
      </c>
      <c r="BC59" s="3">
        <f>AX58*BC58</f>
        <v>2352</v>
      </c>
      <c r="BD59" s="3">
        <f>AX58*BD58</f>
        <v>3136</v>
      </c>
      <c r="BE59" s="3">
        <f>AY58*BE58</f>
        <v>3231.5389788214261</v>
      </c>
      <c r="BF59" s="3">
        <f>AX58*BF58</f>
        <v>3920</v>
      </c>
      <c r="BG59" s="3">
        <f>AY58*BG58</f>
        <v>4308.7186384285678</v>
      </c>
      <c r="BH59" s="3">
        <f>AX58*BH58</f>
        <v>4704</v>
      </c>
      <c r="BI59" s="3">
        <f>AY58*BI58</f>
        <v>5385.8982980357096</v>
      </c>
      <c r="BM59" s="2"/>
      <c r="BN59" s="1"/>
      <c r="BO59" s="2"/>
      <c r="BP59" s="2" t="s">
        <v>63</v>
      </c>
      <c r="BQ59" s="3">
        <f>BN58*BQ58</f>
        <v>196</v>
      </c>
      <c r="BR59" s="3">
        <f>BO58*BR58</f>
        <v>285.30802383706867</v>
      </c>
      <c r="BS59" s="3">
        <f>BN58*BS58</f>
        <v>294</v>
      </c>
      <c r="BT59" s="3">
        <f>BN58*BT58</f>
        <v>392</v>
      </c>
      <c r="BU59" s="3">
        <f>BO58*BU58</f>
        <v>427.96203575560298</v>
      </c>
      <c r="BV59" s="3">
        <f>BN58*BV58</f>
        <v>490</v>
      </c>
      <c r="BW59" s="3">
        <f>BO58*BW58</f>
        <v>570.61604767413735</v>
      </c>
      <c r="BX59" s="3">
        <f>BN58*BX58</f>
        <v>588</v>
      </c>
      <c r="BY59" s="3">
        <f>BO58*BY58</f>
        <v>713.27005959267171</v>
      </c>
      <c r="CC59" s="2"/>
      <c r="CD59" s="1"/>
      <c r="CE59" s="2"/>
      <c r="CF59" s="2" t="s">
        <v>63</v>
      </c>
      <c r="CG59" s="3">
        <f>CD58*CG58</f>
        <v>392</v>
      </c>
      <c r="CH59" s="3">
        <f>CE58*CH58</f>
        <v>570.61604767413735</v>
      </c>
      <c r="CI59" s="3">
        <f>CD58*CI58</f>
        <v>588</v>
      </c>
      <c r="CJ59" s="3">
        <f>CD58*CJ58</f>
        <v>784</v>
      </c>
      <c r="CK59" s="3">
        <f>CE58*CK58</f>
        <v>855.92407151120597</v>
      </c>
      <c r="CL59" s="3">
        <f>CD58*CL58</f>
        <v>980</v>
      </c>
      <c r="CM59" s="3">
        <f>CE58*CM58</f>
        <v>1141.2320953482747</v>
      </c>
      <c r="CN59" s="3">
        <f>CD58*CN58</f>
        <v>1176</v>
      </c>
      <c r="CO59" s="3">
        <f>CE58*CO58</f>
        <v>1426.5401191853434</v>
      </c>
      <c r="CS59" s="2"/>
      <c r="CT59" s="1"/>
      <c r="CU59" s="2"/>
      <c r="CV59" s="2" t="s">
        <v>63</v>
      </c>
      <c r="CW59" s="3">
        <f>CT58*CW58</f>
        <v>784</v>
      </c>
      <c r="CX59" s="3">
        <f>CU58*CX58</f>
        <v>1141.2320953482747</v>
      </c>
      <c r="CY59" s="3">
        <f>CT58*CY58</f>
        <v>1176</v>
      </c>
      <c r="CZ59" s="3">
        <f>CT58*CZ58</f>
        <v>1568</v>
      </c>
      <c r="DA59" s="3">
        <f>CU58*DA58</f>
        <v>1711.8481430224119</v>
      </c>
      <c r="DB59" s="3">
        <f>CT58*DB58</f>
        <v>1960</v>
      </c>
      <c r="DC59" s="3">
        <f>CU58*DC58</f>
        <v>2282.4641906965494</v>
      </c>
      <c r="DD59" s="3">
        <f>CT58*DD58</f>
        <v>2352</v>
      </c>
      <c r="DE59" s="3">
        <f>CU58*DE58</f>
        <v>2853.0802383706869</v>
      </c>
      <c r="DI59" s="2"/>
      <c r="DJ59" s="1"/>
      <c r="DK59" s="2"/>
      <c r="DL59" s="2" t="s">
        <v>63</v>
      </c>
      <c r="DM59" s="3">
        <f>DJ58*DM58</f>
        <v>1568</v>
      </c>
      <c r="DN59" s="3">
        <f>DK58*DN58</f>
        <v>2282.4641906965494</v>
      </c>
      <c r="DO59" s="3">
        <f>DJ58*DO58</f>
        <v>2352</v>
      </c>
      <c r="DP59" s="3">
        <f>DJ58*DP58</f>
        <v>3136</v>
      </c>
      <c r="DQ59" s="3">
        <f>DK58*DQ58</f>
        <v>3423.6962860448239</v>
      </c>
      <c r="DR59" s="3">
        <f>DJ58*DR58</f>
        <v>3920</v>
      </c>
      <c r="DS59" s="3">
        <f>DK58*DS58</f>
        <v>4564.9283813930988</v>
      </c>
      <c r="DT59" s="3">
        <f>DJ58*DT58</f>
        <v>4704</v>
      </c>
      <c r="DU59" s="3">
        <f>DK58*DU58</f>
        <v>5706.1604767413737</v>
      </c>
    </row>
    <row r="60" spans="1:125" customFormat="1">
      <c r="A60" s="4"/>
      <c r="B60" s="4"/>
      <c r="C60" s="3"/>
      <c r="D60" s="2" t="s">
        <v>9</v>
      </c>
      <c r="E60" s="3"/>
      <c r="F60" s="3"/>
      <c r="G60" s="3"/>
      <c r="H60" s="4"/>
      <c r="I60" s="4"/>
      <c r="J60" s="3"/>
      <c r="K60" s="3"/>
      <c r="L60" s="3"/>
      <c r="M60" s="3"/>
      <c r="Q60" s="4"/>
      <c r="R60" s="4"/>
      <c r="S60" s="3"/>
      <c r="T60" s="2" t="s">
        <v>9</v>
      </c>
      <c r="U60" s="3"/>
      <c r="V60" s="3"/>
      <c r="W60" s="3"/>
      <c r="X60" s="4"/>
      <c r="Y60" s="4"/>
      <c r="Z60" s="3"/>
      <c r="AA60" s="3"/>
      <c r="AB60" s="3"/>
      <c r="AC60" s="3"/>
      <c r="AG60" s="4"/>
      <c r="AH60" s="4"/>
      <c r="AI60" s="3"/>
      <c r="AJ60" s="2" t="s">
        <v>9</v>
      </c>
      <c r="AK60" s="3"/>
      <c r="AL60" s="3"/>
      <c r="AM60" s="3"/>
      <c r="AN60" s="4"/>
      <c r="AO60" s="4"/>
      <c r="AP60" s="3"/>
      <c r="AQ60" s="3"/>
      <c r="AR60" s="3"/>
      <c r="AS60" s="3"/>
      <c r="AW60" s="4"/>
      <c r="AX60" s="4"/>
      <c r="AY60" s="3"/>
      <c r="AZ60" s="2" t="s">
        <v>9</v>
      </c>
      <c r="BA60" s="3"/>
      <c r="BB60" s="3"/>
      <c r="BC60" s="3"/>
      <c r="BD60" s="4"/>
      <c r="BE60" s="4"/>
      <c r="BF60" s="3"/>
      <c r="BG60" s="3"/>
      <c r="BH60" s="3"/>
      <c r="BI60" s="3"/>
      <c r="BM60" s="4"/>
      <c r="BN60" s="4"/>
      <c r="BO60" s="3"/>
      <c r="BP60" s="2" t="s">
        <v>9</v>
      </c>
      <c r="BQ60" s="3"/>
      <c r="BR60" s="3"/>
      <c r="BS60" s="3"/>
      <c r="BT60" s="4"/>
      <c r="BU60" s="4"/>
      <c r="BV60" s="3"/>
      <c r="BW60" s="3"/>
      <c r="BX60" s="3"/>
      <c r="BY60" s="3"/>
      <c r="CC60" s="4"/>
      <c r="CD60" s="4"/>
      <c r="CE60" s="3"/>
      <c r="CF60" s="2" t="s">
        <v>9</v>
      </c>
      <c r="CG60" s="3"/>
      <c r="CH60" s="3"/>
      <c r="CI60" s="3"/>
      <c r="CJ60" s="4"/>
      <c r="CK60" s="4"/>
      <c r="CL60" s="3"/>
      <c r="CM60" s="3"/>
      <c r="CN60" s="3"/>
      <c r="CO60" s="3"/>
      <c r="CS60" s="4"/>
      <c r="CT60" s="4"/>
      <c r="CU60" s="3"/>
      <c r="CV60" s="2" t="s">
        <v>9</v>
      </c>
      <c r="CW60" s="3"/>
      <c r="CX60" s="3"/>
      <c r="CY60" s="3"/>
      <c r="CZ60" s="4"/>
      <c r="DA60" s="4"/>
      <c r="DB60" s="3"/>
      <c r="DC60" s="3"/>
      <c r="DD60" s="3"/>
      <c r="DE60" s="3"/>
      <c r="DI60" s="4"/>
      <c r="DJ60" s="4"/>
      <c r="DK60" s="3"/>
      <c r="DL60" s="2" t="s">
        <v>9</v>
      </c>
      <c r="DM60" s="3"/>
      <c r="DN60" s="3"/>
      <c r="DO60" s="3"/>
      <c r="DP60" s="4"/>
      <c r="DQ60" s="4"/>
      <c r="DR60" s="3"/>
      <c r="DS60" s="3"/>
      <c r="DT60" s="3"/>
      <c r="DU60" s="3"/>
    </row>
    <row r="61" spans="1:125" customFormat="1">
      <c r="A61" s="4"/>
      <c r="B61" s="4"/>
      <c r="C61" s="3"/>
      <c r="D61" s="15" t="s">
        <v>65</v>
      </c>
      <c r="E61" s="3">
        <f>24.7*(4.37*((F59+E59)/2000)+1)/2</f>
        <v>24.905866954895952</v>
      </c>
      <c r="F61" s="3">
        <f>24.7*(4.37*((G59+F59)/2000)+1)/2</f>
        <v>27.55037245489595</v>
      </c>
      <c r="G61" s="3">
        <f>24.7*(4.37*((H59+G59)/2000)+1)/2</f>
        <v>30.861538500000005</v>
      </c>
      <c r="H61" s="3">
        <f>24.7*(4.37*((I59+H59)/2000)+1)/2</f>
        <v>33.82830593234393</v>
      </c>
      <c r="I61" s="3">
        <f>24.7*(4.37*((J59+I59)/2000)+1)/2</f>
        <v>36.472811432343931</v>
      </c>
      <c r="J61" s="3">
        <f>24.7*(4.37*((K59+J59)/2000)+1)/2</f>
        <v>40.106239409791911</v>
      </c>
      <c r="K61" s="3">
        <f>24.7*(4.37*((L59+K59)/2000)+1)/2</f>
        <v>42.750744909791905</v>
      </c>
      <c r="L61" s="3">
        <f>24.7*(4.37*((M59+L59)/2000)+1)/2</f>
        <v>46.384172887239892</v>
      </c>
      <c r="M61" s="3" t="s">
        <v>10</v>
      </c>
      <c r="Q61" s="4"/>
      <c r="R61" s="4"/>
      <c r="S61" s="3"/>
      <c r="T61" s="15" t="s">
        <v>65</v>
      </c>
      <c r="U61" s="3">
        <f>24.7*(4.37*((V59+U59)/2000)+1)/2</f>
        <v>37.46173390979191</v>
      </c>
      <c r="V61" s="3">
        <f>24.7*(4.37*((W59+V59)/2000)+1)/2</f>
        <v>42.750744909791905</v>
      </c>
      <c r="W61" s="3">
        <f>24.7*(4.37*((X59+W59)/2000)+1)/2</f>
        <v>49.373077000000002</v>
      </c>
      <c r="X61" s="3">
        <f>24.7*(4.37*((Y59+X59)/2000)+1)/2</f>
        <v>55.306611864687866</v>
      </c>
      <c r="Y61" s="3">
        <f>24.7*(4.37*((Z59+Y59)/2000)+1)/2</f>
        <v>60.595622864687861</v>
      </c>
      <c r="Z61" s="3">
        <f>24.7*(4.37*((AA59+Z59)/2000)+1)/2</f>
        <v>67.862478819583814</v>
      </c>
      <c r="AA61" s="3">
        <f>24.7*(4.37*((AB59+AA59)/2000)+1)/2</f>
        <v>73.151489819583816</v>
      </c>
      <c r="AB61" s="3">
        <f>24.7*(4.37*((AC59+AB59)/2000)+1)/2</f>
        <v>80.418345774479789</v>
      </c>
      <c r="AC61" s="3" t="s">
        <v>10</v>
      </c>
      <c r="AG61" s="4"/>
      <c r="AH61" s="4"/>
      <c r="AI61" s="3"/>
      <c r="AJ61" s="15" t="s">
        <v>65</v>
      </c>
      <c r="AK61" s="3">
        <f>24.7*(4.37*((AL59+AK59)/2000)+1)/2</f>
        <v>62.573467819583819</v>
      </c>
      <c r="AL61" s="3">
        <f>24.7*(4.37*((AM59+AL59)/2000)+1)/2</f>
        <v>73.151489819583816</v>
      </c>
      <c r="AM61" s="3">
        <f>24.7*(4.37*((AN59+AM59)/2000)+1)/2</f>
        <v>86.39615400000001</v>
      </c>
      <c r="AN61" s="3">
        <f>24.7*(4.37*((AO59+AN59)/2000)+1)/2</f>
        <v>98.263223729375738</v>
      </c>
      <c r="AO61" s="3">
        <f>24.7*(4.37*((AP59+AO59)/2000)+1)/2</f>
        <v>108.84124572937573</v>
      </c>
      <c r="AP61" s="3">
        <f>24.7*(4.37*((AQ59+AP59)/2000)+1)/2</f>
        <v>123.37495763916763</v>
      </c>
      <c r="AQ61" s="3">
        <f>24.7*(4.37*((AR59+AQ59)/2000)+1)/2</f>
        <v>133.95297963916764</v>
      </c>
      <c r="AR61" s="3">
        <f>24.7*(4.37*((AS59+AR59)/2000)+1)/2</f>
        <v>148.48669154895956</v>
      </c>
      <c r="AS61" s="3" t="s">
        <v>10</v>
      </c>
      <c r="AW61" s="4"/>
      <c r="AX61" s="4"/>
      <c r="AY61" s="3"/>
      <c r="AZ61" s="15" t="s">
        <v>65</v>
      </c>
      <c r="BA61" s="3">
        <f>24.7*(4.37*((BB59+BA59)/2000)+1)/2</f>
        <v>112.79693563916764</v>
      </c>
      <c r="BB61" s="3">
        <f>24.7*(4.37*((BC59+BB59)/2000)+1)/2</f>
        <v>133.95297963916764</v>
      </c>
      <c r="BC61" s="3">
        <f>24.7*(4.37*((BD59+BC59)/2000)+1)/2</f>
        <v>160.44230800000003</v>
      </c>
      <c r="BD61" s="3">
        <f>24.7*(4.37*((BE59+BD59)/2000)+1)/2</f>
        <v>184.17644745875148</v>
      </c>
      <c r="BE61" s="3">
        <f>24.7*(4.37*((BF59+BE59)/2000)+1)/2</f>
        <v>205.33249145875146</v>
      </c>
      <c r="BF61" s="3">
        <f>24.7*(4.37*((BG59+BF59)/2000)+1)/2</f>
        <v>234.39991527833527</v>
      </c>
      <c r="BG61" s="3">
        <f>24.7*(4.37*((BH59+BG59)/2000)+1)/2</f>
        <v>255.55595927833528</v>
      </c>
      <c r="BH61" s="3">
        <f>24.7*(4.37*((BI59+BH59)/2000)+1)/2</f>
        <v>284.62338309791915</v>
      </c>
      <c r="BI61" s="3" t="s">
        <v>10</v>
      </c>
      <c r="BM61" s="4"/>
      <c r="BN61" s="4"/>
      <c r="BO61" s="3"/>
      <c r="BP61" s="15" t="s">
        <v>65</v>
      </c>
      <c r="BQ61" s="3">
        <f>24.7*(4.37*((BR59+BQ59)/2000)+1)/2</f>
        <v>25.337976696237334</v>
      </c>
      <c r="BR61" s="3">
        <f>24.7*(4.37*((BS59+BR59)/2000)+1)/2</f>
        <v>27.982482196237338</v>
      </c>
      <c r="BS61" s="3">
        <f>24.7*(4.37*((BT59+BS59)/2000)+1)/2</f>
        <v>30.861538500000005</v>
      </c>
      <c r="BT61" s="3">
        <f>24.7*(4.37*((BU59+BT59)/2000)+1)/2</f>
        <v>34.476470544356005</v>
      </c>
      <c r="BU61" s="3">
        <f>24.7*(4.37*((BV59+BU59)/2000)+1)/2</f>
        <v>37.120976044356006</v>
      </c>
      <c r="BV61" s="3">
        <f>24.7*(4.37*((BW59+BV59)/2000)+1)/2</f>
        <v>40.970458892474682</v>
      </c>
      <c r="BW61" s="3">
        <f>24.7*(4.37*((BX59+BW59)/2000)+1)/2</f>
        <v>43.614964392474675</v>
      </c>
      <c r="BX61" s="3">
        <f>24.7*(4.37*((BY59+BX59)/2000)+1)/2</f>
        <v>47.464447240593344</v>
      </c>
      <c r="BY61" s="3" t="s">
        <v>10</v>
      </c>
      <c r="CC61" s="4"/>
      <c r="CD61" s="4"/>
      <c r="CE61" s="3"/>
      <c r="CF61" s="15" t="s">
        <v>65</v>
      </c>
      <c r="CG61" s="3">
        <f>24.7*(4.37*((CH59+CG59)/2000)+1)/2</f>
        <v>38.325953392474673</v>
      </c>
      <c r="CH61" s="3">
        <f>24.7*(4.37*((CI59+CH59)/2000)+1)/2</f>
        <v>43.614964392474675</v>
      </c>
      <c r="CI61" s="3">
        <f>24.7*(4.37*((CJ59+CI59)/2000)+1)/2</f>
        <v>49.373077000000002</v>
      </c>
      <c r="CJ61" s="3">
        <f>24.7*(4.37*((CK59+CJ59)/2000)+1)/2</f>
        <v>56.602941088712015</v>
      </c>
      <c r="CK61" s="3">
        <f>24.7*(4.37*((CL59+CK59)/2000)+1)/2</f>
        <v>61.89195208871201</v>
      </c>
      <c r="CL61" s="3">
        <f>24.7*(4.37*((CM59+CL59)/2000)+1)/2</f>
        <v>69.590917784949355</v>
      </c>
      <c r="CM61" s="3">
        <f>24.7*(4.37*((CN59+CM59)/2000)+1)/2</f>
        <v>74.879928784949357</v>
      </c>
      <c r="CN61" s="3">
        <f>24.7*(4.37*((CO59+CN59)/2000)+1)/2</f>
        <v>82.578894481186694</v>
      </c>
      <c r="CO61" s="3" t="s">
        <v>10</v>
      </c>
      <c r="CS61" s="4"/>
      <c r="CT61" s="4"/>
      <c r="CU61" s="3"/>
      <c r="CV61" s="15" t="s">
        <v>65</v>
      </c>
      <c r="CW61" s="3">
        <f>24.7*(4.37*((CX59+CW59)/2000)+1)/2</f>
        <v>64.301906784949352</v>
      </c>
      <c r="CX61" s="3">
        <f>24.7*(4.37*((CY59+CX59)/2000)+1)/2</f>
        <v>74.879928784949357</v>
      </c>
      <c r="CY61" s="3">
        <f>24.7*(4.37*((CZ59+CY59)/2000)+1)/2</f>
        <v>86.39615400000001</v>
      </c>
      <c r="CZ61" s="3">
        <f>24.7*(4.37*((DA59+CZ59)/2000)+1)/2</f>
        <v>100.85588217742402</v>
      </c>
      <c r="DA61" s="3">
        <f>24.7*(4.37*((DB59+DA59)/2000)+1)/2</f>
        <v>111.43390417742403</v>
      </c>
      <c r="DB61" s="3">
        <f>24.7*(4.37*((DC59+DB59)/2000)+1)/2</f>
        <v>126.83183556989871</v>
      </c>
      <c r="DC61" s="3">
        <f>24.7*(4.37*((DD59+DC59)/2000)+1)/2</f>
        <v>137.40985756989872</v>
      </c>
      <c r="DD61" s="3">
        <f>24.7*(4.37*((DE59+DD59)/2000)+1)/2</f>
        <v>152.80778896237339</v>
      </c>
      <c r="DE61" s="3" t="s">
        <v>10</v>
      </c>
      <c r="DI61" s="4"/>
      <c r="DJ61" s="4"/>
      <c r="DK61" s="3"/>
      <c r="DL61" s="15" t="s">
        <v>65</v>
      </c>
      <c r="DM61" s="3">
        <f>24.7*(4.37*((DN59+DM59)/2000)+1)/2</f>
        <v>116.2538135698987</v>
      </c>
      <c r="DN61" s="3">
        <f>24.7*(4.37*((DO59+DN59)/2000)+1)/2</f>
        <v>137.40985756989872</v>
      </c>
      <c r="DO61" s="3">
        <f>24.7*(4.37*((DP59+DO59)/2000)+1)/2</f>
        <v>160.44230800000003</v>
      </c>
      <c r="DP61" s="3">
        <f>24.7*(4.37*((DQ59+DP59)/2000)+1)/2</f>
        <v>189.36176435484805</v>
      </c>
      <c r="DQ61" s="3">
        <f>24.7*(4.37*((DR59+DQ59)/2000)+1)/2</f>
        <v>210.51780835484806</v>
      </c>
      <c r="DR61" s="3">
        <f>24.7*(4.37*((DS59+DR59)/2000)+1)/2</f>
        <v>241.31367113979744</v>
      </c>
      <c r="DS61" s="3">
        <f>24.7*(4.37*((DT59+DS59)/2000)+1)/2</f>
        <v>262.46971513979742</v>
      </c>
      <c r="DT61" s="3">
        <f>24.7*(4.37*((DU59+DT59)/2000)+1)/2</f>
        <v>293.26557792474676</v>
      </c>
      <c r="DU61" s="3" t="s">
        <v>10</v>
      </c>
    </row>
    <row r="62" spans="1:125" customFormat="1">
      <c r="A62" s="4"/>
      <c r="B62" s="5"/>
      <c r="C62" s="5"/>
      <c r="D62" s="15" t="s">
        <v>64</v>
      </c>
      <c r="E62" s="3">
        <f t="shared" ref="E62:I62" si="75">ABS(F59-E59)</f>
        <v>73.294914901785489</v>
      </c>
      <c r="F62" s="3">
        <f t="shared" si="75"/>
        <v>24.705085098214511</v>
      </c>
      <c r="G62" s="3">
        <f>ABS(H59-G59)</f>
        <v>98</v>
      </c>
      <c r="H62" s="2">
        <f t="shared" si="75"/>
        <v>11.942372352678262</v>
      </c>
      <c r="I62" s="3">
        <f t="shared" si="75"/>
        <v>86.057627647321738</v>
      </c>
      <c r="J62" s="3">
        <f>ABS(K59-J59)</f>
        <v>48.589829803570979</v>
      </c>
      <c r="K62" s="3">
        <f>ABS(L59-K59)</f>
        <v>49.410170196429021</v>
      </c>
      <c r="L62" s="3">
        <f>ABS(M59-L59)</f>
        <v>85.237287254463695</v>
      </c>
      <c r="M62" s="3"/>
      <c r="Q62" s="4"/>
      <c r="R62" s="5"/>
      <c r="S62" s="5"/>
      <c r="T62" s="15" t="s">
        <v>64</v>
      </c>
      <c r="U62" s="3">
        <f t="shared" ref="U62:V62" si="76">ABS(V59-U59)</f>
        <v>146.58982980357098</v>
      </c>
      <c r="V62" s="3">
        <f t="shared" si="76"/>
        <v>49.410170196429021</v>
      </c>
      <c r="W62" s="3">
        <f>ABS(X59-W59)</f>
        <v>196</v>
      </c>
      <c r="X62" s="2">
        <f t="shared" ref="X62:Y62" si="77">ABS(Y59-X59)</f>
        <v>23.884744705356525</v>
      </c>
      <c r="Y62" s="3">
        <f t="shared" si="77"/>
        <v>172.11525529464348</v>
      </c>
      <c r="Z62" s="3">
        <f>ABS(AA59-Z59)</f>
        <v>97.179659607141957</v>
      </c>
      <c r="AA62" s="3">
        <f>ABS(AB59-AA59)</f>
        <v>98.820340392858043</v>
      </c>
      <c r="AB62" s="3">
        <f>ABS(AC59-AB59)</f>
        <v>170.47457450892739</v>
      </c>
      <c r="AC62" s="3"/>
      <c r="AG62" s="4"/>
      <c r="AH62" s="5"/>
      <c r="AI62" s="5"/>
      <c r="AJ62" s="15" t="s">
        <v>64</v>
      </c>
      <c r="AK62" s="3">
        <f t="shared" ref="AK62:AL62" si="78">ABS(AL59-AK59)</f>
        <v>293.17965960714196</v>
      </c>
      <c r="AL62" s="3">
        <f t="shared" si="78"/>
        <v>98.820340392858043</v>
      </c>
      <c r="AM62" s="3">
        <f>ABS(AN59-AM59)</f>
        <v>392</v>
      </c>
      <c r="AN62" s="2">
        <f t="shared" ref="AN62:AO62" si="79">ABS(AO59-AN59)</f>
        <v>47.769489410713049</v>
      </c>
      <c r="AO62" s="3">
        <f t="shared" si="79"/>
        <v>344.23051058928695</v>
      </c>
      <c r="AP62" s="3">
        <f>ABS(AQ59-AP59)</f>
        <v>194.35931921428391</v>
      </c>
      <c r="AQ62" s="3">
        <f>ABS(AR59-AQ59)</f>
        <v>197.64068078571609</v>
      </c>
      <c r="AR62" s="3">
        <f>ABS(AS59-AR59)</f>
        <v>340.94914901785478</v>
      </c>
      <c r="AS62" s="3"/>
      <c r="AW62" s="4"/>
      <c r="AX62" s="5"/>
      <c r="AY62" s="5"/>
      <c r="AZ62" s="15" t="s">
        <v>64</v>
      </c>
      <c r="BA62" s="3">
        <f t="shared" ref="BA62:BB62" si="80">ABS(BB59-BA59)</f>
        <v>586.35931921428391</v>
      </c>
      <c r="BB62" s="3">
        <f t="shared" si="80"/>
        <v>197.64068078571609</v>
      </c>
      <c r="BC62" s="3">
        <f>ABS(BD59-BC59)</f>
        <v>784</v>
      </c>
      <c r="BD62" s="2">
        <f t="shared" ref="BD62:BE62" si="81">ABS(BE59-BD59)</f>
        <v>95.538978821426099</v>
      </c>
      <c r="BE62" s="3">
        <f t="shared" si="81"/>
        <v>688.4610211785739</v>
      </c>
      <c r="BF62" s="3">
        <f>ABS(BG59-BF59)</f>
        <v>388.71863842856783</v>
      </c>
      <c r="BG62" s="3">
        <f>ABS(BH59-BG59)</f>
        <v>395.28136157143217</v>
      </c>
      <c r="BH62" s="3">
        <f>ABS(BI59-BH59)</f>
        <v>681.89829803570956</v>
      </c>
      <c r="BI62" s="3"/>
      <c r="BM62" s="4"/>
      <c r="BN62" s="5"/>
      <c r="BO62" s="5"/>
      <c r="BP62" s="15" t="s">
        <v>64</v>
      </c>
      <c r="BQ62" s="3">
        <f t="shared" ref="BQ62:BR62" si="82">ABS(BR59-BQ59)</f>
        <v>89.308023837068674</v>
      </c>
      <c r="BR62" s="2">
        <f t="shared" si="82"/>
        <v>8.6919761629313257</v>
      </c>
      <c r="BS62" s="3">
        <f>ABS(BT59-BS59)</f>
        <v>98</v>
      </c>
      <c r="BT62" s="3">
        <f t="shared" ref="BT62:BU62" si="83">ABS(BU59-BT59)</f>
        <v>35.962035755602983</v>
      </c>
      <c r="BU62" s="3">
        <f t="shared" si="83"/>
        <v>62.037964244397017</v>
      </c>
      <c r="BV62" s="3">
        <f>ABS(BW59-BV59)</f>
        <v>80.616047674137349</v>
      </c>
      <c r="BW62" s="3">
        <f>ABS(BX59-BW59)</f>
        <v>17.383952325862651</v>
      </c>
      <c r="BX62" s="3">
        <f>ABS(BY59-BX59)</f>
        <v>125.27005959267171</v>
      </c>
      <c r="BY62" s="3"/>
      <c r="CC62" s="4"/>
      <c r="CD62" s="5"/>
      <c r="CE62" s="5"/>
      <c r="CF62" s="15" t="s">
        <v>64</v>
      </c>
      <c r="CG62" s="3">
        <f t="shared" ref="CG62:CH62" si="84">ABS(CH59-CG59)</f>
        <v>178.61604767413735</v>
      </c>
      <c r="CH62" s="3">
        <f t="shared" si="84"/>
        <v>17.383952325862651</v>
      </c>
      <c r="CI62" s="3">
        <f>ABS(CJ59-CI59)</f>
        <v>196</v>
      </c>
      <c r="CJ62" s="3">
        <f t="shared" ref="CJ62:CK62" si="85">ABS(CK59-CJ59)</f>
        <v>71.924071511205966</v>
      </c>
      <c r="CK62" s="3">
        <f t="shared" si="85"/>
        <v>124.07592848879403</v>
      </c>
      <c r="CL62" s="3">
        <f>ABS(CM59-CL59)</f>
        <v>161.2320953482747</v>
      </c>
      <c r="CM62" s="3">
        <f>ABS(CN59-CM59)</f>
        <v>34.767904651725303</v>
      </c>
      <c r="CN62" s="3">
        <f>ABS(CO59-CN59)</f>
        <v>250.54011918534343</v>
      </c>
      <c r="CO62" s="3"/>
      <c r="CS62" s="4"/>
      <c r="CT62" s="5"/>
      <c r="CU62" s="5"/>
      <c r="CV62" s="15" t="s">
        <v>64</v>
      </c>
      <c r="CW62" s="3">
        <f t="shared" ref="CW62:CX62" si="86">ABS(CX59-CW59)</f>
        <v>357.2320953482747</v>
      </c>
      <c r="CX62" s="3">
        <f t="shared" si="86"/>
        <v>34.767904651725303</v>
      </c>
      <c r="CY62" s="3">
        <f>ABS(CZ59-CY59)</f>
        <v>392</v>
      </c>
      <c r="CZ62" s="3">
        <f t="shared" ref="CZ62:DA62" si="87">ABS(DA59-CZ59)</f>
        <v>143.84814302241193</v>
      </c>
      <c r="DA62" s="3">
        <f t="shared" si="87"/>
        <v>248.15185697758807</v>
      </c>
      <c r="DB62" s="3">
        <f>ABS(DC59-DB59)</f>
        <v>322.46419069654939</v>
      </c>
      <c r="DC62" s="3">
        <f>ABS(DD59-DC59)</f>
        <v>69.535809303450606</v>
      </c>
      <c r="DD62" s="3">
        <f>ABS(DE59-DD59)</f>
        <v>501.08023837068686</v>
      </c>
      <c r="DE62" s="3"/>
      <c r="DI62" s="4"/>
      <c r="DJ62" s="5"/>
      <c r="DK62" s="5"/>
      <c r="DL62" s="15" t="s">
        <v>64</v>
      </c>
      <c r="DM62" s="3">
        <f t="shared" ref="DM62:DQ62" si="88">ABS(DN59-DM59)</f>
        <v>714.46419069654939</v>
      </c>
      <c r="DN62" s="3">
        <f t="shared" si="88"/>
        <v>69.535809303450606</v>
      </c>
      <c r="DO62" s="3">
        <f>ABS(DP59-DO59)</f>
        <v>784</v>
      </c>
      <c r="DP62" s="3">
        <f t="shared" ref="DP62:DT62" si="89">ABS(DQ59-DP59)</f>
        <v>287.69628604482386</v>
      </c>
      <c r="DQ62" s="3">
        <f t="shared" si="89"/>
        <v>496.30371395517614</v>
      </c>
      <c r="DR62" s="3">
        <f>ABS(DS59-DR59)</f>
        <v>644.92838139309879</v>
      </c>
      <c r="DS62" s="3">
        <f>ABS(DT59-DS59)</f>
        <v>139.07161860690121</v>
      </c>
      <c r="DT62" s="3">
        <f>ABS(DU59-DT59)</f>
        <v>1002.1604767413737</v>
      </c>
      <c r="DU62" s="3"/>
    </row>
    <row r="63" spans="1:125" customFormat="1">
      <c r="A63" s="5"/>
      <c r="B63" s="5"/>
      <c r="C63" s="5"/>
      <c r="D63" s="15" t="s">
        <v>11</v>
      </c>
      <c r="E63" s="5">
        <f>E62/E61</f>
        <v>2.9428774768017982</v>
      </c>
      <c r="F63" s="6">
        <f>F62/F61</f>
        <v>0.89672417818163452</v>
      </c>
      <c r="G63" s="5">
        <f>G62/G61</f>
        <v>3.1754735753047432</v>
      </c>
      <c r="H63" s="6">
        <f>H62/H61</f>
        <v>0.35302898042139075</v>
      </c>
      <c r="I63" s="5">
        <f>I62/I61</f>
        <v>2.3595007971062576</v>
      </c>
      <c r="J63" s="5">
        <f>J62/J61</f>
        <v>1.2115279447443732</v>
      </c>
      <c r="K63" s="5">
        <f>K62/K61</f>
        <v>1.1557733157793888</v>
      </c>
      <c r="L63" s="5">
        <f>L62/L61</f>
        <v>1.8376373221459803</v>
      </c>
      <c r="M63" s="5" t="s">
        <v>10</v>
      </c>
      <c r="Q63" s="5"/>
      <c r="R63" s="5"/>
      <c r="S63" s="5"/>
      <c r="T63" s="15" t="s">
        <v>11</v>
      </c>
      <c r="U63" s="5">
        <f>U62/U61</f>
        <v>3.9130551233042286</v>
      </c>
      <c r="V63" s="6">
        <f>V62/V61</f>
        <v>1.1557733157793888</v>
      </c>
      <c r="W63" s="5">
        <f>W62/W61</f>
        <v>3.9697748633329049</v>
      </c>
      <c r="X63" s="6">
        <f>X62/X61</f>
        <v>0.43186056603489831</v>
      </c>
      <c r="Y63" s="5">
        <f>Y62/Y61</f>
        <v>2.8403908922428744</v>
      </c>
      <c r="Z63" s="5">
        <f>Z62/Z61</f>
        <v>1.4320086931321725</v>
      </c>
      <c r="AA63" s="5">
        <f>AA62/AA61</f>
        <v>1.3508999015137251</v>
      </c>
      <c r="AB63" s="5">
        <f>AB62/AB61</f>
        <v>2.1198468193687505</v>
      </c>
      <c r="AC63" s="5" t="s">
        <v>10</v>
      </c>
      <c r="AG63" s="5"/>
      <c r="AH63" s="5"/>
      <c r="AI63" s="5"/>
      <c r="AJ63" s="15" t="s">
        <v>11</v>
      </c>
      <c r="AK63" s="5">
        <f>AK62/AK61</f>
        <v>4.6853669745851061</v>
      </c>
      <c r="AL63" s="6">
        <f>AL62/AL61</f>
        <v>1.3508999015137251</v>
      </c>
      <c r="AM63" s="5">
        <f>AM62/AM61</f>
        <v>4.537239007190065</v>
      </c>
      <c r="AN63" s="6">
        <f>AN62/AN61</f>
        <v>0.48613802394956829</v>
      </c>
      <c r="AO63" s="5">
        <f>AO62/AO61</f>
        <v>3.1626844059207677</v>
      </c>
      <c r="AP63" s="5">
        <f>AP62/AP61</f>
        <v>1.5753546986635885</v>
      </c>
      <c r="AQ63" s="5">
        <f>AQ62/AQ61</f>
        <v>1.4754481857597013</v>
      </c>
      <c r="AR63" s="5">
        <f>AR62/AR61</f>
        <v>2.2961596454281281</v>
      </c>
      <c r="AS63" s="5" t="s">
        <v>10</v>
      </c>
      <c r="AW63" s="5"/>
      <c r="AX63" s="5"/>
      <c r="AY63" s="5"/>
      <c r="AZ63" s="15" t="s">
        <v>11</v>
      </c>
      <c r="BA63" s="5">
        <f>BA62/BA61</f>
        <v>5.1983621353865601</v>
      </c>
      <c r="BB63" s="5">
        <f>BB62/BB61</f>
        <v>1.4754481857597013</v>
      </c>
      <c r="BC63" s="5">
        <f>BC62/BC61</f>
        <v>4.8864916602919966</v>
      </c>
      <c r="BD63" s="6">
        <f>BD62/BD61</f>
        <v>0.51873613667579943</v>
      </c>
      <c r="BE63" s="5">
        <f>BE62/BE61</f>
        <v>3.35290833071529</v>
      </c>
      <c r="BF63" s="5">
        <f>BF62/BF61</f>
        <v>1.6583565653894914</v>
      </c>
      <c r="BG63" s="5">
        <f>BG62/BG61</f>
        <v>1.5467507104419227</v>
      </c>
      <c r="BH63" s="5">
        <f>BH62/BH61</f>
        <v>2.3957915565957406</v>
      </c>
      <c r="BI63" s="5" t="s">
        <v>10</v>
      </c>
      <c r="BM63" s="5"/>
      <c r="BN63" s="5"/>
      <c r="BO63" s="5"/>
      <c r="BP63" s="15" t="s">
        <v>11</v>
      </c>
      <c r="BQ63" s="5">
        <f>BQ62/BQ61</f>
        <v>3.5246706912604759</v>
      </c>
      <c r="BR63" s="6">
        <f>BR62/BR61</f>
        <v>0.31062205639855966</v>
      </c>
      <c r="BS63" s="5">
        <f>BS62/BS61</f>
        <v>3.1754735753047432</v>
      </c>
      <c r="BT63" s="6">
        <f>BT62/BT61</f>
        <v>1.0430892486322145</v>
      </c>
      <c r="BU63" s="5">
        <f>BU62/BU61</f>
        <v>1.6712374203271918</v>
      </c>
      <c r="BV63" s="5">
        <f>BV62/BV61</f>
        <v>1.9676627954231833</v>
      </c>
      <c r="BW63" s="6">
        <f>BW62/BW61</f>
        <v>0.39857770304318024</v>
      </c>
      <c r="BX63" s="5">
        <f>BX62/BX61</f>
        <v>2.6392398284486109</v>
      </c>
      <c r="BY63" s="5" t="s">
        <v>10</v>
      </c>
      <c r="CC63" s="5"/>
      <c r="CD63" s="5"/>
      <c r="CE63" s="5"/>
      <c r="CF63" s="15" t="s">
        <v>11</v>
      </c>
      <c r="CG63" s="5">
        <f>CG62/CG61</f>
        <v>4.6604462997966474</v>
      </c>
      <c r="CH63" s="6">
        <f>CH62/CH61</f>
        <v>0.39857770304318024</v>
      </c>
      <c r="CI63" s="5">
        <f>CI62/CI61</f>
        <v>3.9697748633329049</v>
      </c>
      <c r="CJ63" s="5">
        <f>CJ62/CJ61</f>
        <v>1.2706772850986952</v>
      </c>
      <c r="CK63" s="5">
        <f>CK62/CK61</f>
        <v>2.0047182921448568</v>
      </c>
      <c r="CL63" s="5">
        <f>CL62/CL61</f>
        <v>2.3168554242453872</v>
      </c>
      <c r="CM63" s="6">
        <f>CM62/CM61</f>
        <v>0.46431540755836759</v>
      </c>
      <c r="CN63" s="5">
        <f>CN62/CN61</f>
        <v>3.033948574383277</v>
      </c>
      <c r="CO63" s="5" t="s">
        <v>10</v>
      </c>
      <c r="CS63" s="5"/>
      <c r="CT63" s="5"/>
      <c r="CU63" s="5"/>
      <c r="CV63" s="15" t="s">
        <v>11</v>
      </c>
      <c r="CW63" s="5">
        <f>CW62/CW61</f>
        <v>5.5555443564527272</v>
      </c>
      <c r="CX63" s="6">
        <f>CX62/CX61</f>
        <v>0.46431540755836759</v>
      </c>
      <c r="CY63" s="5">
        <f>CY62/CY61</f>
        <v>4.537239007190065</v>
      </c>
      <c r="CZ63" s="5">
        <f>CZ62/CZ61</f>
        <v>1.4262742035150378</v>
      </c>
      <c r="DA63" s="5">
        <f>DA62/DA61</f>
        <v>2.2268972698155043</v>
      </c>
      <c r="DB63" s="5">
        <f>DB62/DB61</f>
        <v>2.5424546546031426</v>
      </c>
      <c r="DC63" s="6">
        <f>DC62/DC61</f>
        <v>0.5060467315314594</v>
      </c>
      <c r="DD63" s="5">
        <f>DD62/DD61</f>
        <v>3.2791537772598116</v>
      </c>
      <c r="DE63" s="5" t="s">
        <v>10</v>
      </c>
      <c r="DI63" s="5"/>
      <c r="DJ63" s="5"/>
      <c r="DK63" s="5"/>
      <c r="DL63" s="15" t="s">
        <v>11</v>
      </c>
      <c r="DM63" s="5">
        <f>DM62/DM61</f>
        <v>6.1457269121496054</v>
      </c>
      <c r="DN63" s="6">
        <f>DN62/DN61</f>
        <v>0.5060467315314594</v>
      </c>
      <c r="DO63" s="5">
        <f>DO62/DO61</f>
        <v>4.8864916602919966</v>
      </c>
      <c r="DP63" s="5">
        <f>DP62/DP61</f>
        <v>1.5192944944561522</v>
      </c>
      <c r="DQ63" s="5">
        <f>DQ62/DQ61</f>
        <v>2.3575379101354144</v>
      </c>
      <c r="DR63" s="5">
        <f>DR62/DR61</f>
        <v>2.6725729145261727</v>
      </c>
      <c r="DS63" s="6">
        <f>DS62/DS61</f>
        <v>0.52985777247797317</v>
      </c>
      <c r="DT63" s="5">
        <f>DT62/DT61</f>
        <v>3.4172455009313518</v>
      </c>
      <c r="DU63" s="5" t="s">
        <v>10</v>
      </c>
    </row>
    <row r="64" spans="1:125" customFormat="1">
      <c r="A64" s="5"/>
      <c r="B64" s="9"/>
      <c r="C64" s="9"/>
      <c r="D64" s="15" t="s">
        <v>12</v>
      </c>
      <c r="F64" s="7">
        <f>ABS((2.71828182845904^(-3.5*0.24/(0.0207*F59+18.96)*(G59-F59)))-(2.71828182845904^(-5.75*0.24/(0.0207*F59+18.96)*(G59-F59))))</f>
        <v>0.18002022975984538</v>
      </c>
      <c r="H64" s="7">
        <f>ABS((2.71828182845904^(-3.5*0.24/(0.0207*H59+18.96)*(I59-H59)))-(2.71828182845904^(-5.75*0.24/(0.0207*H59+18.96)*(I59-H59))))</f>
        <v>0.14632367086221032</v>
      </c>
      <c r="I64" s="3"/>
      <c r="J64" s="8" t="s">
        <v>10</v>
      </c>
      <c r="M64" s="5"/>
      <c r="Q64" s="5"/>
      <c r="R64" s="9"/>
      <c r="S64" s="9"/>
      <c r="T64" s="15" t="s">
        <v>12</v>
      </c>
      <c r="V64" s="7">
        <f>ABS((2.71828182845904^(-3.5*0.24/(0.0207*V59+18.96)*(W59-V59)))-(2.71828182845904^(-5.75*0.24/(0.0207*V59+18.96)*(W59-V59))))</f>
        <v>0.14809400808034695</v>
      </c>
      <c r="X64" s="7">
        <f>ABS((2.71828182845904^(-3.5*0.24/(0.0207*X59+18.96)*(Y59-X59)))-(2.71828182845904^(-5.75*0.24/(0.0207*X59+18.96)*(Y59-X59))))</f>
        <v>0.17351243081710516</v>
      </c>
      <c r="Y64" s="3"/>
      <c r="Z64" s="8" t="s">
        <v>10</v>
      </c>
      <c r="AC64" s="5"/>
      <c r="AG64" s="5"/>
      <c r="AH64" s="9"/>
      <c r="AI64" s="9"/>
      <c r="AJ64" s="15" t="s">
        <v>12</v>
      </c>
      <c r="AL64" s="7">
        <f>ABS((2.71828182845904^(-3.5*0.24/(0.0207*AL59+18.96)*(AM59-AL59)))-(2.71828182845904^(-5.75*0.24/(0.0207*AL59+18.96)*(AM59-AL59))))</f>
        <v>9.703969192518283E-2</v>
      </c>
      <c r="AN64" s="7">
        <f>ABS((2.71828182845904^(-3.5*0.24/(0.0207*AN59+18.96)*(AO59-AN59)))-(2.71828182845904^(-5.75*0.24/(0.0207*AN59+18.96)*(AO59-AN59))))</f>
        <v>0.18076468359630277</v>
      </c>
      <c r="AO64" s="3"/>
      <c r="AP64" s="8" t="s">
        <v>10</v>
      </c>
      <c r="AS64" s="5"/>
      <c r="AW64" s="5"/>
      <c r="AX64" s="9"/>
      <c r="AY64" s="9"/>
      <c r="AZ64" s="15" t="s">
        <v>12</v>
      </c>
      <c r="BB64" s="7" t="s">
        <v>10</v>
      </c>
      <c r="BD64" s="7">
        <f>ABS((2.71828182845904^(-3.5*0.24/(0.0207*BD59+18.96)*(BE59-BD59)))-(2.71828182845904^(-5.75*0.24/(0.0207*BD59+18.96)*(BE59-BD59))))</f>
        <v>0.17646638026409811</v>
      </c>
      <c r="BE64" s="3"/>
      <c r="BF64" s="8" t="s">
        <v>10</v>
      </c>
      <c r="BI64" s="5"/>
      <c r="BM64" s="5"/>
      <c r="BN64" s="9"/>
      <c r="BO64" s="9"/>
      <c r="BP64" s="15" t="s">
        <v>12</v>
      </c>
      <c r="BR64" s="7">
        <f>ABS((2.71828182845904^(-3.5*0.24/(0.0207*BR59+18.96)*(BS59-BR59)))-(2.71828182845904^(-5.75*0.24/(0.0207*BR59+18.96)*(BS59-BR59))))</f>
        <v>0.12824619403213366</v>
      </c>
      <c r="BT64" s="7">
        <f>ABS((2.71828182845904^(-3.5*0.24/(0.0207*BT59+18.96)*(BU59-BT59)))-(2.71828182845904^(-5.75*0.24/(0.0207*BT59+18.96)*(BU59-BT59))))</f>
        <v>0.16773960629965828</v>
      </c>
      <c r="BU64" s="3"/>
      <c r="BV64" s="8" t="s">
        <v>10</v>
      </c>
      <c r="BW64" s="7">
        <f>ABS((2.71828182845904^(-3.5*0.24/(0.0207*BW59+18.96)*(BX59-BW59)))-(2.71828182845904^(-5.75*0.24/(0.0207*BW59+18.96)*(BX59-BW59))))</f>
        <v>0.16358282932468643</v>
      </c>
      <c r="BY64" s="5"/>
      <c r="CC64" s="5"/>
      <c r="CD64" s="9"/>
      <c r="CE64" s="9"/>
      <c r="CF64" s="15" t="s">
        <v>12</v>
      </c>
      <c r="CH64" s="7">
        <f>ABS((2.71828182845904^(-3.5*0.24/(0.0207*CH59+18.96)*(CI59-CH59)))-(2.71828182845904^(-5.75*0.24/(0.0207*CH59+18.96)*(CI59-CH59))))</f>
        <v>0.16358282932468643</v>
      </c>
      <c r="CJ64" s="8" t="s">
        <v>10</v>
      </c>
      <c r="CK64" s="3"/>
      <c r="CL64" s="8" t="s">
        <v>10</v>
      </c>
      <c r="CM64" s="7">
        <f>ABS((2.71828182845904^(-3.5*0.24/(0.0207*CM59+18.96)*(CN59-CM59)))-(2.71828182845904^(-5.75*0.24/(0.0207*CM59+18.96)*(CN59-CM59))))</f>
        <v>0.17957769139249452</v>
      </c>
      <c r="CO64" s="5"/>
      <c r="CS64" s="5"/>
      <c r="CT64" s="9"/>
      <c r="CU64" s="9"/>
      <c r="CV64" s="15" t="s">
        <v>12</v>
      </c>
      <c r="CX64" s="7">
        <f>ABS((2.71828182845904^(-3.5*0.24/(0.0207*CX59+18.96)*(CY59-CX59)))-(2.71828182845904^(-5.75*0.24/(0.0207*CX59+18.96)*(CY59-CX59))))</f>
        <v>0.17957769139249452</v>
      </c>
      <c r="CZ64" s="8"/>
      <c r="DA64" s="3"/>
      <c r="DB64" s="8" t="s">
        <v>10</v>
      </c>
      <c r="DC64" s="7">
        <f>ABS((2.71828182845904^(-3.5*0.24/(0.0207*DC59+18.96)*(DD59-DC59)))-(2.71828182845904^(-5.75*0.24/(0.0207*DC59+18.96)*(DD59-DC59))))</f>
        <v>0.1791425911984923</v>
      </c>
      <c r="DE64" s="5"/>
      <c r="DI64" s="5"/>
      <c r="DJ64" s="9"/>
      <c r="DK64" s="9"/>
      <c r="DL64" s="15" t="s">
        <v>12</v>
      </c>
      <c r="DN64" s="7">
        <f>ABS((2.71828182845904^(-3.5*0.24/(0.0207*DN59+18.96)*(DO59-DN59)))-(2.71828182845904^(-5.75*0.24/(0.0207*DN59+18.96)*(DO59-DN59))))</f>
        <v>0.1791425911984923</v>
      </c>
      <c r="DP64" s="8" t="s">
        <v>10</v>
      </c>
      <c r="DQ64" s="3"/>
      <c r="DR64" s="8" t="s">
        <v>10</v>
      </c>
      <c r="DS64" s="7">
        <f>ABS((2.71828182845904^(-3.5*0.24/(0.0207*DS59+18.96)*(DT59-DS59)))-(2.71828182845904^(-5.75*0.24/(0.0207*DS59+18.96)*(DT59-DS59))))</f>
        <v>0.17290041359754221</v>
      </c>
      <c r="DU64" s="5"/>
    </row>
    <row r="65" spans="1:125">
      <c r="A65" s="5"/>
      <c r="Q65" s="5"/>
      <c r="AG65" s="5"/>
      <c r="AW65" s="5"/>
      <c r="BM65" s="5"/>
      <c r="CC65" s="5"/>
      <c r="CS65" s="5"/>
      <c r="DI65" s="5"/>
    </row>
    <row r="66" spans="1:125">
      <c r="B66" s="1" t="s">
        <v>10</v>
      </c>
      <c r="C66" s="2" t="s">
        <v>10</v>
      </c>
      <c r="R66" s="1" t="s">
        <v>10</v>
      </c>
      <c r="S66" s="2" t="s">
        <v>10</v>
      </c>
      <c r="AH66" s="1" t="s">
        <v>10</v>
      </c>
      <c r="AI66" s="2" t="s">
        <v>10</v>
      </c>
      <c r="AX66" s="1" t="s">
        <v>10</v>
      </c>
      <c r="AY66" s="2" t="s">
        <v>10</v>
      </c>
      <c r="BN66" s="1" t="s">
        <v>10</v>
      </c>
      <c r="BO66" s="2" t="s">
        <v>10</v>
      </c>
      <c r="CD66" s="1" t="s">
        <v>10</v>
      </c>
      <c r="CE66" s="2" t="s">
        <v>10</v>
      </c>
      <c r="CT66" s="1" t="s">
        <v>10</v>
      </c>
      <c r="CU66" s="11" t="s">
        <v>10</v>
      </c>
      <c r="DJ66" s="1" t="s">
        <v>10</v>
      </c>
      <c r="DK66" s="2" t="s">
        <v>10</v>
      </c>
    </row>
    <row r="67" spans="1:125" customFormat="1">
      <c r="A67" s="9"/>
      <c r="B67" s="4"/>
      <c r="C67" s="3"/>
      <c r="D67" s="3"/>
      <c r="E67" s="1" t="s">
        <v>0</v>
      </c>
      <c r="F67" s="1" t="s">
        <v>1</v>
      </c>
      <c r="G67" s="1" t="s">
        <v>2</v>
      </c>
      <c r="H67" s="1" t="s">
        <v>3</v>
      </c>
      <c r="I67" s="1" t="s">
        <v>4</v>
      </c>
      <c r="J67" s="1" t="s">
        <v>5</v>
      </c>
      <c r="K67" s="1" t="s">
        <v>6</v>
      </c>
      <c r="L67" s="1" t="s">
        <v>7</v>
      </c>
      <c r="M67" s="1" t="s">
        <v>8</v>
      </c>
      <c r="N67" s="10"/>
      <c r="Q67" s="9"/>
      <c r="R67" s="4"/>
      <c r="S67" s="3"/>
      <c r="T67" s="3"/>
      <c r="U67" s="11" t="s">
        <v>13</v>
      </c>
      <c r="V67" s="11" t="s">
        <v>15</v>
      </c>
      <c r="W67" s="11" t="s">
        <v>14</v>
      </c>
      <c r="X67" s="11" t="s">
        <v>16</v>
      </c>
      <c r="Y67" s="11" t="s">
        <v>17</v>
      </c>
      <c r="Z67" s="11" t="s">
        <v>18</v>
      </c>
      <c r="AA67" s="11" t="s">
        <v>19</v>
      </c>
      <c r="AB67" s="11" t="s">
        <v>20</v>
      </c>
      <c r="AC67" s="11" t="s">
        <v>21</v>
      </c>
      <c r="AG67" s="9"/>
      <c r="AH67" s="4"/>
      <c r="AI67" s="3"/>
      <c r="AJ67" s="3"/>
      <c r="AK67" s="11" t="s">
        <v>23</v>
      </c>
      <c r="AL67" s="11" t="s">
        <v>27</v>
      </c>
      <c r="AM67" s="11" t="s">
        <v>22</v>
      </c>
      <c r="AN67" s="11" t="s">
        <v>24</v>
      </c>
      <c r="AO67" s="11" t="s">
        <v>28</v>
      </c>
      <c r="AP67" s="11" t="s">
        <v>25</v>
      </c>
      <c r="AQ67" s="11" t="s">
        <v>29</v>
      </c>
      <c r="AR67" s="11" t="s">
        <v>26</v>
      </c>
      <c r="AS67" s="11" t="s">
        <v>30</v>
      </c>
      <c r="AW67" s="9"/>
      <c r="AX67" s="4"/>
      <c r="AY67" s="3"/>
      <c r="AZ67" s="3"/>
      <c r="BA67" s="11" t="s">
        <v>31</v>
      </c>
      <c r="BB67" s="11" t="s">
        <v>32</v>
      </c>
      <c r="BC67" s="11" t="s">
        <v>33</v>
      </c>
      <c r="BD67" s="11" t="s">
        <v>34</v>
      </c>
      <c r="BE67" s="11" t="s">
        <v>35</v>
      </c>
      <c r="BF67" s="11" t="s">
        <v>36</v>
      </c>
      <c r="BG67" s="11" t="s">
        <v>37</v>
      </c>
      <c r="BH67" s="11" t="s">
        <v>38</v>
      </c>
      <c r="BI67" s="11" t="s">
        <v>39</v>
      </c>
      <c r="BM67" s="9"/>
      <c r="BN67" s="4"/>
      <c r="BO67" s="3"/>
      <c r="BP67" s="3"/>
      <c r="BQ67" s="1" t="s">
        <v>0</v>
      </c>
      <c r="BR67" s="11" t="s">
        <v>42</v>
      </c>
      <c r="BS67" s="1" t="s">
        <v>2</v>
      </c>
      <c r="BT67" s="1" t="s">
        <v>3</v>
      </c>
      <c r="BU67" s="11" t="s">
        <v>43</v>
      </c>
      <c r="BV67" s="1" t="s">
        <v>5</v>
      </c>
      <c r="BW67" s="11" t="s">
        <v>44</v>
      </c>
      <c r="BX67" s="1" t="s">
        <v>7</v>
      </c>
      <c r="BY67" s="11" t="s">
        <v>45</v>
      </c>
      <c r="BZ67" s="10"/>
      <c r="CC67" s="9"/>
      <c r="CD67" s="4"/>
      <c r="CE67" s="3"/>
      <c r="CF67" s="3"/>
      <c r="CG67" s="11" t="s">
        <v>13</v>
      </c>
      <c r="CH67" s="11" t="s">
        <v>46</v>
      </c>
      <c r="CI67" s="11" t="s">
        <v>14</v>
      </c>
      <c r="CJ67" s="11" t="s">
        <v>16</v>
      </c>
      <c r="CK67" s="11" t="s">
        <v>47</v>
      </c>
      <c r="CL67" s="11" t="s">
        <v>18</v>
      </c>
      <c r="CM67" s="11" t="s">
        <v>48</v>
      </c>
      <c r="CN67" s="11" t="s">
        <v>20</v>
      </c>
      <c r="CO67" s="11" t="s">
        <v>49</v>
      </c>
      <c r="CS67" s="9"/>
      <c r="CT67" s="4"/>
      <c r="CU67" s="3"/>
      <c r="CV67" s="3"/>
      <c r="CW67" s="11" t="s">
        <v>23</v>
      </c>
      <c r="CX67" s="11" t="s">
        <v>50</v>
      </c>
      <c r="CY67" s="11" t="s">
        <v>22</v>
      </c>
      <c r="CZ67" s="11" t="s">
        <v>24</v>
      </c>
      <c r="DA67" s="11" t="s">
        <v>51</v>
      </c>
      <c r="DB67" s="11" t="s">
        <v>25</v>
      </c>
      <c r="DC67" s="11" t="s">
        <v>52</v>
      </c>
      <c r="DD67" s="11" t="s">
        <v>26</v>
      </c>
      <c r="DE67" s="11" t="s">
        <v>53</v>
      </c>
      <c r="DI67" s="9"/>
      <c r="DJ67" s="4"/>
      <c r="DK67" s="3"/>
      <c r="DL67" s="3"/>
      <c r="DM67" s="11" t="s">
        <v>31</v>
      </c>
      <c r="DN67" s="11" t="s">
        <v>54</v>
      </c>
      <c r="DO67" s="11" t="s">
        <v>33</v>
      </c>
      <c r="DP67" s="11" t="s">
        <v>34</v>
      </c>
      <c r="DQ67" s="11" t="s">
        <v>57</v>
      </c>
      <c r="DR67" s="11" t="s">
        <v>36</v>
      </c>
      <c r="DS67" s="11" t="s">
        <v>55</v>
      </c>
      <c r="DT67" s="11" t="s">
        <v>38</v>
      </c>
      <c r="DU67" s="11" t="s">
        <v>56</v>
      </c>
    </row>
    <row r="68" spans="1:125" customFormat="1">
      <c r="A68" s="1">
        <f>A58-10</f>
        <v>540</v>
      </c>
      <c r="B68" s="1">
        <v>98</v>
      </c>
      <c r="C68" s="2">
        <f>B68*(2^(A68/1200))</f>
        <v>133.87194516193074</v>
      </c>
      <c r="D68" s="2" t="s">
        <v>66</v>
      </c>
      <c r="E68" s="4">
        <v>2</v>
      </c>
      <c r="F68" s="4">
        <v>2</v>
      </c>
      <c r="G68" s="4">
        <v>3</v>
      </c>
      <c r="H68" s="4">
        <v>4</v>
      </c>
      <c r="I68" s="4">
        <v>3</v>
      </c>
      <c r="J68" s="4">
        <v>5</v>
      </c>
      <c r="K68" s="4">
        <v>4</v>
      </c>
      <c r="L68" s="4">
        <v>6</v>
      </c>
      <c r="M68" s="4">
        <v>5</v>
      </c>
      <c r="N68" s="10"/>
      <c r="Q68" s="1">
        <f>Q58-10</f>
        <v>540</v>
      </c>
      <c r="R68" s="1">
        <f>98*2</f>
        <v>196</v>
      </c>
      <c r="S68" s="2">
        <f>R68*(2^(Q68/1200))</f>
        <v>267.74389032386148</v>
      </c>
      <c r="T68" s="2" t="s">
        <v>66</v>
      </c>
      <c r="U68" s="4">
        <v>2</v>
      </c>
      <c r="V68" s="4">
        <v>2</v>
      </c>
      <c r="W68" s="4">
        <v>3</v>
      </c>
      <c r="X68" s="4">
        <v>4</v>
      </c>
      <c r="Y68" s="4">
        <v>3</v>
      </c>
      <c r="Z68" s="4">
        <v>5</v>
      </c>
      <c r="AA68" s="4">
        <v>4</v>
      </c>
      <c r="AB68" s="4">
        <v>6</v>
      </c>
      <c r="AC68" s="4">
        <v>5</v>
      </c>
      <c r="AG68" s="1">
        <f>AG58-10</f>
        <v>540</v>
      </c>
      <c r="AH68" s="1">
        <f>98*4</f>
        <v>392</v>
      </c>
      <c r="AI68" s="2">
        <f>AH68*(2^(AG68/1200))</f>
        <v>535.48778064772296</v>
      </c>
      <c r="AJ68" s="2" t="s">
        <v>66</v>
      </c>
      <c r="AK68" s="4">
        <v>2</v>
      </c>
      <c r="AL68" s="4">
        <v>2</v>
      </c>
      <c r="AM68" s="4">
        <v>3</v>
      </c>
      <c r="AN68" s="4">
        <v>4</v>
      </c>
      <c r="AO68" s="4">
        <v>3</v>
      </c>
      <c r="AP68" s="4">
        <v>5</v>
      </c>
      <c r="AQ68" s="4">
        <v>4</v>
      </c>
      <c r="AR68" s="4">
        <v>6</v>
      </c>
      <c r="AS68" s="4">
        <v>5</v>
      </c>
      <c r="AW68" s="1">
        <f>AW58-10</f>
        <v>540</v>
      </c>
      <c r="AX68" s="1">
        <f>98*8</f>
        <v>784</v>
      </c>
      <c r="AY68" s="2">
        <f>AX68*(2^(AW68/1200))</f>
        <v>1070.9755612954459</v>
      </c>
      <c r="AZ68" s="2" t="s">
        <v>66</v>
      </c>
      <c r="BA68" s="4">
        <v>2</v>
      </c>
      <c r="BB68" s="4">
        <v>2</v>
      </c>
      <c r="BC68" s="4">
        <v>3</v>
      </c>
      <c r="BD68" s="4">
        <v>4</v>
      </c>
      <c r="BE68" s="4">
        <v>3</v>
      </c>
      <c r="BF68" s="4">
        <v>5</v>
      </c>
      <c r="BG68" s="4">
        <v>4</v>
      </c>
      <c r="BH68" s="4">
        <v>6</v>
      </c>
      <c r="BI68" s="4">
        <v>5</v>
      </c>
      <c r="BM68" s="1">
        <f>BM58+10</f>
        <v>660</v>
      </c>
      <c r="BN68" s="1">
        <v>98</v>
      </c>
      <c r="BO68" s="2">
        <f>BN68*(2^(BM68/1200))</f>
        <v>143.4803982026713</v>
      </c>
      <c r="BP68" s="2" t="s">
        <v>66</v>
      </c>
      <c r="BQ68" s="4">
        <v>2</v>
      </c>
      <c r="BR68" s="4">
        <v>2</v>
      </c>
      <c r="BS68" s="4">
        <v>3</v>
      </c>
      <c r="BT68" s="4">
        <v>4</v>
      </c>
      <c r="BU68" s="4">
        <v>3</v>
      </c>
      <c r="BV68" s="4">
        <v>5</v>
      </c>
      <c r="BW68" s="4">
        <v>4</v>
      </c>
      <c r="BX68" s="4">
        <v>6</v>
      </c>
      <c r="BY68" s="4">
        <v>5</v>
      </c>
      <c r="BZ68" s="10"/>
      <c r="CC68" s="1">
        <f>CC58+10</f>
        <v>660</v>
      </c>
      <c r="CD68" s="1">
        <f>98*2</f>
        <v>196</v>
      </c>
      <c r="CE68" s="2">
        <f>CD68*(2^(CC68/1200))</f>
        <v>286.96079640534259</v>
      </c>
      <c r="CF68" s="2" t="s">
        <v>66</v>
      </c>
      <c r="CG68" s="4">
        <v>2</v>
      </c>
      <c r="CH68" s="4">
        <v>2</v>
      </c>
      <c r="CI68" s="4">
        <v>3</v>
      </c>
      <c r="CJ68" s="4">
        <v>4</v>
      </c>
      <c r="CK68" s="4">
        <v>3</v>
      </c>
      <c r="CL68" s="4">
        <v>5</v>
      </c>
      <c r="CM68" s="4">
        <v>4</v>
      </c>
      <c r="CN68" s="4">
        <v>6</v>
      </c>
      <c r="CO68" s="4">
        <v>5</v>
      </c>
      <c r="CS68" s="1">
        <f>CS58+10</f>
        <v>660</v>
      </c>
      <c r="CT68" s="1">
        <f>98*4</f>
        <v>392</v>
      </c>
      <c r="CU68" s="2">
        <f>CT68*(2^(CS68/1200))</f>
        <v>573.92159281068518</v>
      </c>
      <c r="CV68" s="2" t="s">
        <v>66</v>
      </c>
      <c r="CW68" s="4">
        <v>2</v>
      </c>
      <c r="CX68" s="4">
        <v>2</v>
      </c>
      <c r="CY68" s="4">
        <v>3</v>
      </c>
      <c r="CZ68" s="4">
        <v>4</v>
      </c>
      <c r="DA68" s="4">
        <v>3</v>
      </c>
      <c r="DB68" s="4">
        <v>5</v>
      </c>
      <c r="DC68" s="4">
        <v>4</v>
      </c>
      <c r="DD68" s="4">
        <v>6</v>
      </c>
      <c r="DE68" s="4">
        <v>5</v>
      </c>
      <c r="DI68" s="1">
        <f>DI58+10</f>
        <v>660</v>
      </c>
      <c r="DJ68" s="1">
        <f>98*8</f>
        <v>784</v>
      </c>
      <c r="DK68" s="2">
        <f>DJ68*(2^(DI68/1200))</f>
        <v>1147.8431856213704</v>
      </c>
      <c r="DL68" s="2" t="s">
        <v>66</v>
      </c>
      <c r="DM68" s="4">
        <v>2</v>
      </c>
      <c r="DN68" s="4">
        <v>2</v>
      </c>
      <c r="DO68" s="4">
        <v>3</v>
      </c>
      <c r="DP68" s="4">
        <v>4</v>
      </c>
      <c r="DQ68" s="4">
        <v>3</v>
      </c>
      <c r="DR68" s="4">
        <v>5</v>
      </c>
      <c r="DS68" s="4">
        <v>4</v>
      </c>
      <c r="DT68" s="4">
        <v>6</v>
      </c>
      <c r="DU68" s="4">
        <v>5</v>
      </c>
    </row>
    <row r="69" spans="1:125" customFormat="1">
      <c r="A69" s="2"/>
      <c r="B69" s="1"/>
      <c r="C69" s="2"/>
      <c r="D69" s="2" t="s">
        <v>63</v>
      </c>
      <c r="E69" s="3">
        <f>B68*E68</f>
        <v>196</v>
      </c>
      <c r="F69" s="3">
        <f>C68*F68</f>
        <v>267.74389032386148</v>
      </c>
      <c r="G69" s="3">
        <f>B68*G68</f>
        <v>294</v>
      </c>
      <c r="H69" s="3">
        <f>B68*H68</f>
        <v>392</v>
      </c>
      <c r="I69" s="3">
        <f>C68*I68</f>
        <v>401.61583548579222</v>
      </c>
      <c r="J69" s="3">
        <f>B68*J68</f>
        <v>490</v>
      </c>
      <c r="K69" s="3">
        <f>C68*K68</f>
        <v>535.48778064772296</v>
      </c>
      <c r="L69" s="3">
        <f>B68*L68</f>
        <v>588</v>
      </c>
      <c r="M69" s="3">
        <f>C68*M68</f>
        <v>669.3597258096537</v>
      </c>
      <c r="N69" s="10"/>
      <c r="Q69" s="2"/>
      <c r="R69" s="1"/>
      <c r="S69" s="2"/>
      <c r="T69" s="2" t="s">
        <v>63</v>
      </c>
      <c r="U69" s="3">
        <f>R68*U68</f>
        <v>392</v>
      </c>
      <c r="V69" s="3">
        <f>S68*V68</f>
        <v>535.48778064772296</v>
      </c>
      <c r="W69" s="3">
        <f>R68*W68</f>
        <v>588</v>
      </c>
      <c r="X69" s="3">
        <f>R68*X68</f>
        <v>784</v>
      </c>
      <c r="Y69" s="3">
        <f>S68*Y68</f>
        <v>803.23167097158444</v>
      </c>
      <c r="Z69" s="3">
        <f>R68*Z68</f>
        <v>980</v>
      </c>
      <c r="AA69" s="3">
        <f>S68*AA68</f>
        <v>1070.9755612954459</v>
      </c>
      <c r="AB69" s="3">
        <f>R68*AB68</f>
        <v>1176</v>
      </c>
      <c r="AC69" s="3">
        <f>S68*AC68</f>
        <v>1338.7194516193074</v>
      </c>
      <c r="AG69" s="2"/>
      <c r="AH69" s="1"/>
      <c r="AI69" s="2"/>
      <c r="AJ69" s="2" t="s">
        <v>63</v>
      </c>
      <c r="AK69" s="3">
        <f>AH68*AK68</f>
        <v>784</v>
      </c>
      <c r="AL69" s="3">
        <f>AI68*AL68</f>
        <v>1070.9755612954459</v>
      </c>
      <c r="AM69" s="3">
        <f>AH68*AM68</f>
        <v>1176</v>
      </c>
      <c r="AN69" s="3">
        <f>AH68*AN68</f>
        <v>1568</v>
      </c>
      <c r="AO69" s="3">
        <f>AI68*AO68</f>
        <v>1606.4633419431689</v>
      </c>
      <c r="AP69" s="3">
        <f>AH68*AP68</f>
        <v>1960</v>
      </c>
      <c r="AQ69" s="3">
        <f>AI68*AQ68</f>
        <v>2141.9511225908918</v>
      </c>
      <c r="AR69" s="3">
        <f>AH68*AR68</f>
        <v>2352</v>
      </c>
      <c r="AS69" s="3">
        <f>AI68*AS68</f>
        <v>2677.4389032386148</v>
      </c>
      <c r="AW69" s="2"/>
      <c r="AX69" s="1"/>
      <c r="AY69" s="2"/>
      <c r="AZ69" s="2" t="s">
        <v>63</v>
      </c>
      <c r="BA69" s="3">
        <f>AX68*BA68</f>
        <v>1568</v>
      </c>
      <c r="BB69" s="3">
        <f>AY68*BB68</f>
        <v>2141.9511225908918</v>
      </c>
      <c r="BC69" s="3">
        <f>AX68*BC68</f>
        <v>2352</v>
      </c>
      <c r="BD69" s="3">
        <f>AX68*BD68</f>
        <v>3136</v>
      </c>
      <c r="BE69" s="3">
        <f>AY68*BE68</f>
        <v>3212.9266838863377</v>
      </c>
      <c r="BF69" s="3">
        <f>AX68*BF68</f>
        <v>3920</v>
      </c>
      <c r="BG69" s="3">
        <f>AY68*BG68</f>
        <v>4283.9022451817837</v>
      </c>
      <c r="BH69" s="3">
        <f>AX68*BH68</f>
        <v>4704</v>
      </c>
      <c r="BI69" s="3">
        <f>AY68*BI68</f>
        <v>5354.8778064772296</v>
      </c>
      <c r="BM69" s="2"/>
      <c r="BN69" s="1"/>
      <c r="BO69" s="2"/>
      <c r="BP69" s="2" t="s">
        <v>63</v>
      </c>
      <c r="BQ69" s="3">
        <f>BN68*BQ68</f>
        <v>196</v>
      </c>
      <c r="BR69" s="3">
        <f>BO68*BR68</f>
        <v>286.96079640534259</v>
      </c>
      <c r="BS69" s="3">
        <f>BN68*BS68</f>
        <v>294</v>
      </c>
      <c r="BT69" s="3">
        <f>BN68*BT68</f>
        <v>392</v>
      </c>
      <c r="BU69" s="3">
        <f>BO68*BU68</f>
        <v>430.44119460801392</v>
      </c>
      <c r="BV69" s="3">
        <f>BN68*BV68</f>
        <v>490</v>
      </c>
      <c r="BW69" s="3">
        <f>BO68*BW68</f>
        <v>573.92159281068518</v>
      </c>
      <c r="BX69" s="3">
        <f>BN68*BX68</f>
        <v>588</v>
      </c>
      <c r="BY69" s="3">
        <f>BO68*BY68</f>
        <v>717.40199101335645</v>
      </c>
      <c r="BZ69" s="10"/>
      <c r="CC69" s="2"/>
      <c r="CD69" s="1"/>
      <c r="CE69" s="2"/>
      <c r="CF69" s="2" t="s">
        <v>63</v>
      </c>
      <c r="CG69" s="3">
        <f>CD68*CG68</f>
        <v>392</v>
      </c>
      <c r="CH69" s="3">
        <f>CE68*CH68</f>
        <v>573.92159281068518</v>
      </c>
      <c r="CI69" s="3">
        <f>CD68*CI68</f>
        <v>588</v>
      </c>
      <c r="CJ69" s="3">
        <f>CD68*CJ68</f>
        <v>784</v>
      </c>
      <c r="CK69" s="3">
        <f>CE68*CK68</f>
        <v>860.88238921602783</v>
      </c>
      <c r="CL69" s="3">
        <f>CD68*CL68</f>
        <v>980</v>
      </c>
      <c r="CM69" s="3">
        <f>CE68*CM68</f>
        <v>1147.8431856213704</v>
      </c>
      <c r="CN69" s="3">
        <f>CD68*CN68</f>
        <v>1176</v>
      </c>
      <c r="CO69" s="3">
        <f>CE68*CO68</f>
        <v>1434.8039820267129</v>
      </c>
      <c r="CS69" s="2"/>
      <c r="CT69" s="1"/>
      <c r="CU69" s="2"/>
      <c r="CV69" s="2" t="s">
        <v>63</v>
      </c>
      <c r="CW69" s="3">
        <f>CT68*CW68</f>
        <v>784</v>
      </c>
      <c r="CX69" s="3">
        <f>CU68*CX68</f>
        <v>1147.8431856213704</v>
      </c>
      <c r="CY69" s="3">
        <f>CT68*CY68</f>
        <v>1176</v>
      </c>
      <c r="CZ69" s="3">
        <f>CT68*CZ68</f>
        <v>1568</v>
      </c>
      <c r="DA69" s="3">
        <f>CU68*DA68</f>
        <v>1721.7647784320557</v>
      </c>
      <c r="DB69" s="3">
        <f>CT68*DB68</f>
        <v>1960</v>
      </c>
      <c r="DC69" s="3">
        <f>CU68*DC68</f>
        <v>2295.6863712427407</v>
      </c>
      <c r="DD69" s="3">
        <f>CT68*DD68</f>
        <v>2352</v>
      </c>
      <c r="DE69" s="3">
        <f>CU68*DE68</f>
        <v>2869.6079640534258</v>
      </c>
      <c r="DI69" s="2"/>
      <c r="DJ69" s="1"/>
      <c r="DK69" s="2"/>
      <c r="DL69" s="2" t="s">
        <v>63</v>
      </c>
      <c r="DM69" s="3">
        <f>DJ68*DM68</f>
        <v>1568</v>
      </c>
      <c r="DN69" s="3">
        <f>DK68*DN68</f>
        <v>2295.6863712427407</v>
      </c>
      <c r="DO69" s="3">
        <f>DJ68*DO68</f>
        <v>2352</v>
      </c>
      <c r="DP69" s="3">
        <f>DJ68*DP68</f>
        <v>3136</v>
      </c>
      <c r="DQ69" s="3">
        <f>DK68*DQ68</f>
        <v>3443.5295568641113</v>
      </c>
      <c r="DR69" s="3">
        <f>DJ68*DR68</f>
        <v>3920</v>
      </c>
      <c r="DS69" s="3">
        <f>DK68*DS68</f>
        <v>4591.3727424854815</v>
      </c>
      <c r="DT69" s="3">
        <f>DJ68*DT68</f>
        <v>4704</v>
      </c>
      <c r="DU69" s="3">
        <f>DK68*DU68</f>
        <v>5739.2159281068516</v>
      </c>
    </row>
    <row r="70" spans="1:125" customFormat="1">
      <c r="A70" s="4"/>
      <c r="B70" s="4"/>
      <c r="C70" s="3"/>
      <c r="D70" s="2" t="s">
        <v>9</v>
      </c>
      <c r="E70" s="3"/>
      <c r="F70" s="3"/>
      <c r="G70" s="3"/>
      <c r="H70" s="4"/>
      <c r="I70" s="4"/>
      <c r="J70" s="3"/>
      <c r="K70" s="3"/>
      <c r="L70" s="3"/>
      <c r="M70" s="3"/>
      <c r="N70" s="10"/>
      <c r="Q70" s="4"/>
      <c r="R70" s="4"/>
      <c r="S70" s="3"/>
      <c r="T70" s="2" t="s">
        <v>9</v>
      </c>
      <c r="U70" s="3"/>
      <c r="V70" s="3"/>
      <c r="W70" s="3"/>
      <c r="X70" s="4"/>
      <c r="Y70" s="4"/>
      <c r="Z70" s="3"/>
      <c r="AA70" s="3"/>
      <c r="AB70" s="3"/>
      <c r="AC70" s="3"/>
      <c r="AG70" s="4"/>
      <c r="AH70" s="4"/>
      <c r="AI70" s="3"/>
      <c r="AJ70" s="2" t="s">
        <v>9</v>
      </c>
      <c r="AK70" s="3"/>
      <c r="AL70" s="3"/>
      <c r="AM70" s="3"/>
      <c r="AN70" s="4"/>
      <c r="AO70" s="4"/>
      <c r="AP70" s="3"/>
      <c r="AQ70" s="3"/>
      <c r="AR70" s="3"/>
      <c r="AS70" s="3"/>
      <c r="AW70" s="4"/>
      <c r="AX70" s="4"/>
      <c r="AY70" s="3"/>
      <c r="AZ70" s="2" t="s">
        <v>9</v>
      </c>
      <c r="BA70" s="3"/>
      <c r="BB70" s="3"/>
      <c r="BC70" s="3"/>
      <c r="BD70" s="4"/>
      <c r="BE70" s="4"/>
      <c r="BF70" s="3"/>
      <c r="BG70" s="3"/>
      <c r="BH70" s="3"/>
      <c r="BI70" s="3"/>
      <c r="BM70" s="4"/>
      <c r="BN70" s="4"/>
      <c r="BO70" s="3"/>
      <c r="BP70" s="2" t="s">
        <v>9</v>
      </c>
      <c r="BQ70" s="3"/>
      <c r="BR70" s="3"/>
      <c r="BS70" s="3"/>
      <c r="BT70" s="4"/>
      <c r="BU70" s="4"/>
      <c r="BV70" s="3"/>
      <c r="BW70" s="3"/>
      <c r="BX70" s="3"/>
      <c r="BY70" s="3"/>
      <c r="BZ70" s="10"/>
      <c r="CC70" s="4"/>
      <c r="CD70" s="4"/>
      <c r="CE70" s="3"/>
      <c r="CF70" s="2" t="s">
        <v>9</v>
      </c>
      <c r="CG70" s="3"/>
      <c r="CH70" s="3"/>
      <c r="CI70" s="3"/>
      <c r="CJ70" s="4"/>
      <c r="CK70" s="4"/>
      <c r="CL70" s="3"/>
      <c r="CM70" s="3"/>
      <c r="CN70" s="3"/>
      <c r="CO70" s="3"/>
      <c r="CS70" s="4"/>
      <c r="CT70" s="4"/>
      <c r="CU70" s="3"/>
      <c r="CV70" s="2" t="s">
        <v>9</v>
      </c>
      <c r="CW70" s="3"/>
      <c r="CX70" s="3"/>
      <c r="CY70" s="3"/>
      <c r="CZ70" s="4"/>
      <c r="DA70" s="4"/>
      <c r="DB70" s="3"/>
      <c r="DC70" s="3"/>
      <c r="DD70" s="3"/>
      <c r="DE70" s="3"/>
      <c r="DI70" s="4"/>
      <c r="DJ70" s="4"/>
      <c r="DK70" s="3"/>
      <c r="DL70" s="2" t="s">
        <v>9</v>
      </c>
      <c r="DM70" s="3"/>
      <c r="DN70" s="3"/>
      <c r="DO70" s="3"/>
      <c r="DP70" s="4"/>
      <c r="DQ70" s="4"/>
      <c r="DR70" s="3"/>
      <c r="DS70" s="3"/>
      <c r="DT70" s="3"/>
      <c r="DU70" s="3"/>
    </row>
    <row r="71" spans="1:125" customFormat="1">
      <c r="A71" s="4"/>
      <c r="B71" s="4"/>
      <c r="C71" s="3"/>
      <c r="D71" s="15" t="s">
        <v>65</v>
      </c>
      <c r="E71" s="3">
        <f>24.7*(4.37*((F69+E69)/2000)+1)/2</f>
        <v>24.864012944416825</v>
      </c>
      <c r="F71" s="3">
        <f>24.7*(4.37*((G69+F69)/2000)+1)/2</f>
        <v>27.508518444416822</v>
      </c>
      <c r="G71" s="3">
        <f>24.7*(4.37*((H69+G69)/2000)+1)/2</f>
        <v>30.861538500000005</v>
      </c>
      <c r="H71" s="3">
        <f>24.7*(4.37*((I69+H69)/2000)+1)/2</f>
        <v>33.765524916625232</v>
      </c>
      <c r="I71" s="3">
        <f>24.7*(4.37*((J69+I69)/2000)+1)/2</f>
        <v>36.410030416625233</v>
      </c>
      <c r="J71" s="3">
        <f>24.7*(4.37*((K69+J69)/2000)+1)/2</f>
        <v>40.022531388833642</v>
      </c>
      <c r="K71" s="3">
        <f>24.7*(4.37*((L69+K69)/2000)+1)/2</f>
        <v>42.667036888833643</v>
      </c>
      <c r="L71" s="3">
        <f>24.7*(4.37*((M69+L69)/2000)+1)/2</f>
        <v>46.279537861042058</v>
      </c>
      <c r="M71" s="3" t="s">
        <v>10</v>
      </c>
      <c r="N71" s="10"/>
      <c r="Q71" s="4"/>
      <c r="R71" s="4"/>
      <c r="S71" s="3"/>
      <c r="T71" s="15" t="s">
        <v>65</v>
      </c>
      <c r="U71" s="3">
        <f>24.7*(4.37*((V69+U69)/2000)+1)/2</f>
        <v>37.378025888833641</v>
      </c>
      <c r="V71" s="3">
        <f>24.7*(4.37*((W69+V69)/2000)+1)/2</f>
        <v>42.667036888833643</v>
      </c>
      <c r="W71" s="3">
        <f>24.7*(4.37*((X69+W69)/2000)+1)/2</f>
        <v>49.373077000000002</v>
      </c>
      <c r="X71" s="3">
        <f>24.7*(4.37*((Y69+X69)/2000)+1)/2</f>
        <v>55.181049833250462</v>
      </c>
      <c r="Y71" s="3">
        <f>24.7*(4.37*((Z69+Y69)/2000)+1)/2</f>
        <v>60.470060833250457</v>
      </c>
      <c r="Z71" s="3">
        <f>24.7*(4.37*((AA69+Z69)/2000)+1)/2</f>
        <v>67.695062777667289</v>
      </c>
      <c r="AA71" s="3">
        <f>24.7*(4.37*((AB69+AA69)/2000)+1)/2</f>
        <v>72.984073777667291</v>
      </c>
      <c r="AB71" s="3">
        <f>24.7*(4.37*((AC69+AB69)/2000)+1)/2</f>
        <v>80.209075722084108</v>
      </c>
      <c r="AC71" s="3" t="s">
        <v>10</v>
      </c>
      <c r="AG71" s="4"/>
      <c r="AH71" s="4"/>
      <c r="AI71" s="3"/>
      <c r="AJ71" s="15" t="s">
        <v>65</v>
      </c>
      <c r="AK71" s="3">
        <f>24.7*(4.37*((AL69+AK69)/2000)+1)/2</f>
        <v>62.406051777667287</v>
      </c>
      <c r="AL71" s="3">
        <f>24.7*(4.37*((AM69+AL69)/2000)+1)/2</f>
        <v>72.984073777667291</v>
      </c>
      <c r="AM71" s="3">
        <f>24.7*(4.37*((AN69+AM69)/2000)+1)/2</f>
        <v>86.39615400000001</v>
      </c>
      <c r="AN71" s="3">
        <f>24.7*(4.37*((AO69+AN69)/2000)+1)/2</f>
        <v>98.01209966650093</v>
      </c>
      <c r="AO71" s="3">
        <f>24.7*(4.37*((AP69+AO69)/2000)+1)/2</f>
        <v>108.59012166650092</v>
      </c>
      <c r="AP71" s="3">
        <f>24.7*(4.37*((AQ69+AP69)/2000)+1)/2</f>
        <v>123.04012555533457</v>
      </c>
      <c r="AQ71" s="3">
        <f>24.7*(4.37*((AR69+AQ69)/2000)+1)/2</f>
        <v>133.61814755533456</v>
      </c>
      <c r="AR71" s="3">
        <f>24.7*(4.37*((AS69+AR69)/2000)+1)/2</f>
        <v>148.06815144416822</v>
      </c>
      <c r="AS71" s="3" t="s">
        <v>10</v>
      </c>
      <c r="AW71" s="4"/>
      <c r="AX71" s="4"/>
      <c r="AY71" s="3"/>
      <c r="AZ71" s="15" t="s">
        <v>65</v>
      </c>
      <c r="BA71" s="3">
        <f>24.7*(4.37*((BB69+BA69)/2000)+1)/2</f>
        <v>112.46210355533458</v>
      </c>
      <c r="BB71" s="3">
        <f>24.7*(4.37*((BC69+BB69)/2000)+1)/2</f>
        <v>133.61814755533456</v>
      </c>
      <c r="BC71" s="3">
        <f>24.7*(4.37*((BD69+BC69)/2000)+1)/2</f>
        <v>160.44230800000003</v>
      </c>
      <c r="BD71" s="3">
        <f>24.7*(4.37*((BE69+BD69)/2000)+1)/2</f>
        <v>183.67419933300184</v>
      </c>
      <c r="BE71" s="3">
        <f>24.7*(4.37*((BF69+BE69)/2000)+1)/2</f>
        <v>204.83024333300185</v>
      </c>
      <c r="BF71" s="3">
        <f>24.7*(4.37*((BG69+BF69)/2000)+1)/2</f>
        <v>233.73025111066914</v>
      </c>
      <c r="BG71" s="3">
        <f>24.7*(4.37*((BH69+BG69)/2000)+1)/2</f>
        <v>254.88629511066912</v>
      </c>
      <c r="BH71" s="3">
        <f>24.7*(4.37*((BI69+BH69)/2000)+1)/2</f>
        <v>283.78630288833642</v>
      </c>
      <c r="BI71" s="3" t="s">
        <v>10</v>
      </c>
      <c r="BM71" s="4"/>
      <c r="BN71" s="4"/>
      <c r="BO71" s="3"/>
      <c r="BP71" s="15" t="s">
        <v>65</v>
      </c>
      <c r="BQ71" s="3">
        <f>24.7*(4.37*((BR69+BQ69)/2000)+1)/2</f>
        <v>25.382576350799066</v>
      </c>
      <c r="BR71" s="3">
        <f>24.7*(4.37*((BS69+BR69)/2000)+1)/2</f>
        <v>28.027081850799064</v>
      </c>
      <c r="BS71" s="3">
        <f>24.7*(4.37*((BT69+BS69)/2000)+1)/2</f>
        <v>30.861538500000005</v>
      </c>
      <c r="BT71" s="3">
        <f>24.7*(4.37*((BU69+BT69)/2000)+1)/2</f>
        <v>34.543370026198602</v>
      </c>
      <c r="BU71" s="3">
        <f>24.7*(4.37*((BV69+BU69)/2000)+1)/2</f>
        <v>37.187875526198603</v>
      </c>
      <c r="BV71" s="3">
        <f>24.7*(4.37*((BW69+BV69)/2000)+1)/2</f>
        <v>41.05965820159814</v>
      </c>
      <c r="BW71" s="3">
        <f>24.7*(4.37*((BX69+BW69)/2000)+1)/2</f>
        <v>43.704163701598134</v>
      </c>
      <c r="BX71" s="3">
        <f>24.7*(4.37*((BY69+BX69)/2000)+1)/2</f>
        <v>47.57594637699767</v>
      </c>
      <c r="BY71" s="3" t="s">
        <v>10</v>
      </c>
      <c r="BZ71" s="10"/>
      <c r="CC71" s="4"/>
      <c r="CD71" s="4"/>
      <c r="CE71" s="3"/>
      <c r="CF71" s="15" t="s">
        <v>65</v>
      </c>
      <c r="CG71" s="3">
        <f>24.7*(4.37*((CH69+CG69)/2000)+1)/2</f>
        <v>38.415152701598139</v>
      </c>
      <c r="CH71" s="3">
        <f>24.7*(4.37*((CI69+CH69)/2000)+1)/2</f>
        <v>43.704163701598134</v>
      </c>
      <c r="CI71" s="3">
        <f>24.7*(4.37*((CJ69+CI69)/2000)+1)/2</f>
        <v>49.373077000000002</v>
      </c>
      <c r="CJ71" s="3">
        <f>24.7*(4.37*((CK69+CJ69)/2000)+1)/2</f>
        <v>56.736740052397209</v>
      </c>
      <c r="CK71" s="3">
        <f>24.7*(4.37*((CL69+CK69)/2000)+1)/2</f>
        <v>62.025751052397204</v>
      </c>
      <c r="CL71" s="3">
        <f>24.7*(4.37*((CM69+CL69)/2000)+1)/2</f>
        <v>69.769316403196271</v>
      </c>
      <c r="CM71" s="3">
        <f>24.7*(4.37*((CN69+CM69)/2000)+1)/2</f>
        <v>75.058327403196259</v>
      </c>
      <c r="CN71" s="3">
        <f>24.7*(4.37*((CO69+CN69)/2000)+1)/2</f>
        <v>82.801892753995347</v>
      </c>
      <c r="CO71" s="3" t="s">
        <v>10</v>
      </c>
      <c r="CS71" s="4"/>
      <c r="CT71" s="4"/>
      <c r="CU71" s="3"/>
      <c r="CV71" s="15" t="s">
        <v>65</v>
      </c>
      <c r="CW71" s="3">
        <f>24.7*(4.37*((CX69+CW69)/2000)+1)/2</f>
        <v>64.480305403196283</v>
      </c>
      <c r="CX71" s="3">
        <f>24.7*(4.37*((CY69+CX69)/2000)+1)/2</f>
        <v>75.058327403196259</v>
      </c>
      <c r="CY71" s="3">
        <f>24.7*(4.37*((CZ69+CY69)/2000)+1)/2</f>
        <v>86.39615400000001</v>
      </c>
      <c r="CZ71" s="3">
        <f>24.7*(4.37*((DA69+CZ69)/2000)+1)/2</f>
        <v>101.12348010479441</v>
      </c>
      <c r="DA71" s="3">
        <f>24.7*(4.37*((DB69+DA69)/2000)+1)/2</f>
        <v>111.70150210479441</v>
      </c>
      <c r="DB71" s="3">
        <f>24.7*(4.37*((DC69+DB69)/2000)+1)/2</f>
        <v>127.18863280639255</v>
      </c>
      <c r="DC71" s="3">
        <f>24.7*(4.37*((DD69+DC69)/2000)+1)/2</f>
        <v>137.76665480639252</v>
      </c>
      <c r="DD71" s="3">
        <f>24.7*(4.37*((DE69+DD69)/2000)+1)/2</f>
        <v>153.25378550799067</v>
      </c>
      <c r="DE71" s="3" t="s">
        <v>10</v>
      </c>
      <c r="DI71" s="4"/>
      <c r="DJ71" s="4"/>
      <c r="DK71" s="3"/>
      <c r="DL71" s="15" t="s">
        <v>65</v>
      </c>
      <c r="DM71" s="3">
        <f>24.7*(4.37*((DN69+DM69)/2000)+1)/2</f>
        <v>116.61061080639256</v>
      </c>
      <c r="DN71" s="3">
        <f>24.7*(4.37*((DO69+DN69)/2000)+1)/2</f>
        <v>137.76665480639252</v>
      </c>
      <c r="DO71" s="3">
        <f>24.7*(4.37*((DP69+DO69)/2000)+1)/2</f>
        <v>160.44230800000003</v>
      </c>
      <c r="DP71" s="3">
        <f>24.7*(4.37*((DQ69+DP69)/2000)+1)/2</f>
        <v>189.89696020958883</v>
      </c>
      <c r="DQ71" s="3">
        <f>24.7*(4.37*((DR69+DQ69)/2000)+1)/2</f>
        <v>211.05300420958883</v>
      </c>
      <c r="DR71" s="3">
        <f>24.7*(4.37*((DS69+DR69)/2000)+1)/2</f>
        <v>242.0272656127851</v>
      </c>
      <c r="DS71" s="3">
        <f>24.7*(4.37*((DT69+DS69)/2000)+1)/2</f>
        <v>263.18330961278502</v>
      </c>
      <c r="DT71" s="3">
        <f>24.7*(4.37*((DU69+DT69)/2000)+1)/2</f>
        <v>294.15757101598138</v>
      </c>
      <c r="DU71" s="3" t="s">
        <v>10</v>
      </c>
    </row>
    <row r="72" spans="1:125" customFormat="1">
      <c r="A72" s="4"/>
      <c r="B72" s="5"/>
      <c r="C72" s="5"/>
      <c r="D72" s="15" t="s">
        <v>64</v>
      </c>
      <c r="E72" s="3">
        <f t="shared" ref="E72:I72" si="90">ABS(F69-E69)</f>
        <v>71.743890323861478</v>
      </c>
      <c r="F72" s="3">
        <f t="shared" si="90"/>
        <v>26.256109676138522</v>
      </c>
      <c r="G72" s="3">
        <f>ABS(H69-G69)</f>
        <v>98</v>
      </c>
      <c r="H72" s="2">
        <f t="shared" si="90"/>
        <v>9.6158354857922177</v>
      </c>
      <c r="I72" s="3">
        <f t="shared" si="90"/>
        <v>88.384164514207782</v>
      </c>
      <c r="J72" s="3">
        <f>ABS(K69-J69)</f>
        <v>45.487780647722957</v>
      </c>
      <c r="K72" s="3">
        <f>ABS(L69-K69)</f>
        <v>52.512219352277043</v>
      </c>
      <c r="L72" s="3">
        <f>ABS(M69-L69)</f>
        <v>81.359725809653696</v>
      </c>
      <c r="M72" s="3"/>
      <c r="N72" s="10"/>
      <c r="Q72" s="4"/>
      <c r="R72" s="5"/>
      <c r="S72" s="5"/>
      <c r="T72" s="15" t="s">
        <v>64</v>
      </c>
      <c r="U72" s="3">
        <f t="shared" ref="U72:V72" si="91">ABS(V69-U69)</f>
        <v>143.48778064772296</v>
      </c>
      <c r="V72" s="3">
        <f t="shared" si="91"/>
        <v>52.512219352277043</v>
      </c>
      <c r="W72" s="3">
        <f>ABS(X69-W69)</f>
        <v>196</v>
      </c>
      <c r="X72" s="2">
        <f t="shared" ref="X72:Y72" si="92">ABS(Y69-X69)</f>
        <v>19.231670971584435</v>
      </c>
      <c r="Y72" s="3">
        <f t="shared" si="92"/>
        <v>176.76832902841556</v>
      </c>
      <c r="Z72" s="3">
        <f>ABS(AA69-Z69)</f>
        <v>90.975561295445914</v>
      </c>
      <c r="AA72" s="3">
        <f>ABS(AB69-AA69)</f>
        <v>105.02443870455409</v>
      </c>
      <c r="AB72" s="3">
        <f>ABS(AC69-AB69)</f>
        <v>162.71945161930739</v>
      </c>
      <c r="AC72" s="3"/>
      <c r="AG72" s="4"/>
      <c r="AH72" s="5"/>
      <c r="AI72" s="5"/>
      <c r="AJ72" s="15" t="s">
        <v>64</v>
      </c>
      <c r="AK72" s="3">
        <f t="shared" ref="AK72:AL72" si="93">ABS(AL69-AK69)</f>
        <v>286.97556129544591</v>
      </c>
      <c r="AL72" s="3">
        <f t="shared" si="93"/>
        <v>105.02443870455409</v>
      </c>
      <c r="AM72" s="3">
        <f>ABS(AN69-AM69)</f>
        <v>392</v>
      </c>
      <c r="AN72" s="2">
        <f t="shared" ref="AN72:AO72" si="94">ABS(AO69-AN69)</f>
        <v>38.463341943168871</v>
      </c>
      <c r="AO72" s="3">
        <f t="shared" si="94"/>
        <v>353.53665805683113</v>
      </c>
      <c r="AP72" s="3">
        <f>ABS(AQ69-AP69)</f>
        <v>181.95112259089183</v>
      </c>
      <c r="AQ72" s="3">
        <f>ABS(AR69-AQ69)</f>
        <v>210.04887740910817</v>
      </c>
      <c r="AR72" s="3">
        <f>ABS(AS69-AR69)</f>
        <v>325.43890323861478</v>
      </c>
      <c r="AS72" s="3"/>
      <c r="AW72" s="4"/>
      <c r="AX72" s="5"/>
      <c r="AY72" s="5"/>
      <c r="AZ72" s="15" t="s">
        <v>64</v>
      </c>
      <c r="BA72" s="3">
        <f t="shared" ref="BA72:BB72" si="95">ABS(BB69-BA69)</f>
        <v>573.95112259089183</v>
      </c>
      <c r="BB72" s="3">
        <f t="shared" si="95"/>
        <v>210.04887740910817</v>
      </c>
      <c r="BC72" s="3">
        <f>ABS(BD69-BC69)</f>
        <v>784</v>
      </c>
      <c r="BD72" s="2">
        <f t="shared" ref="BD72:BE72" si="96">ABS(BE69-BD69)</f>
        <v>76.926683886337742</v>
      </c>
      <c r="BE72" s="3">
        <f t="shared" si="96"/>
        <v>707.07331611366226</v>
      </c>
      <c r="BF72" s="3">
        <f>ABS(BG69-BF69)</f>
        <v>363.90224518178366</v>
      </c>
      <c r="BG72" s="3">
        <f>ABS(BH69-BG69)</f>
        <v>420.09775481821634</v>
      </c>
      <c r="BH72" s="3">
        <f>ABS(BI69-BH69)</f>
        <v>650.87780647722957</v>
      </c>
      <c r="BI72" s="3"/>
      <c r="BM72" s="4"/>
      <c r="BN72" s="5"/>
      <c r="BO72" s="5"/>
      <c r="BP72" s="15" t="s">
        <v>64</v>
      </c>
      <c r="BQ72" s="3">
        <f t="shared" ref="BQ72:BR72" si="97">ABS(BR69-BQ69)</f>
        <v>90.960796405342592</v>
      </c>
      <c r="BR72" s="2">
        <f t="shared" si="97"/>
        <v>7.0392035946574083</v>
      </c>
      <c r="BS72" s="3">
        <f>ABS(BT69-BS69)</f>
        <v>98</v>
      </c>
      <c r="BT72" s="3">
        <f t="shared" ref="BT72:BU72" si="98">ABS(BU69-BT69)</f>
        <v>38.441194608013916</v>
      </c>
      <c r="BU72" s="3">
        <f t="shared" si="98"/>
        <v>59.558805391986084</v>
      </c>
      <c r="BV72" s="3">
        <f>ABS(BW69-BV69)</f>
        <v>83.921592810685183</v>
      </c>
      <c r="BW72" s="2">
        <f>ABS(BX69-BW69)</f>
        <v>14.078407189314817</v>
      </c>
      <c r="BX72" s="3">
        <f>ABS(BY69-BX69)</f>
        <v>129.40199101335645</v>
      </c>
      <c r="BY72" s="3"/>
      <c r="BZ72" s="10"/>
      <c r="CC72" s="4"/>
      <c r="CD72" s="5"/>
      <c r="CE72" s="5"/>
      <c r="CF72" s="15" t="s">
        <v>64</v>
      </c>
      <c r="CG72" s="3">
        <f t="shared" ref="CG72:CH72" si="99">ABS(CH69-CG69)</f>
        <v>181.92159281068518</v>
      </c>
      <c r="CH72" s="2">
        <f t="shared" si="99"/>
        <v>14.078407189314817</v>
      </c>
      <c r="CI72" s="3">
        <f>ABS(CJ69-CI69)</f>
        <v>196</v>
      </c>
      <c r="CJ72" s="3">
        <f t="shared" ref="CJ72:CK72" si="100">ABS(CK69-CJ69)</f>
        <v>76.882389216027832</v>
      </c>
      <c r="CK72" s="3">
        <f t="shared" si="100"/>
        <v>119.11761078397217</v>
      </c>
      <c r="CL72" s="3">
        <f>ABS(CM69-CL69)</f>
        <v>167.84318562137037</v>
      </c>
      <c r="CM72" s="3">
        <f>ABS(CN69-CM69)</f>
        <v>28.156814378629633</v>
      </c>
      <c r="CN72" s="3">
        <f>ABS(CO69-CN69)</f>
        <v>258.8039820267129</v>
      </c>
      <c r="CO72" s="3"/>
      <c r="CS72" s="4"/>
      <c r="CT72" s="5"/>
      <c r="CU72" s="5"/>
      <c r="CV72" s="15" t="s">
        <v>64</v>
      </c>
      <c r="CW72" s="3">
        <f t="shared" ref="CW72:CX72" si="101">ABS(CX69-CW69)</f>
        <v>363.84318562137037</v>
      </c>
      <c r="CX72" s="3">
        <f t="shared" si="101"/>
        <v>28.156814378629633</v>
      </c>
      <c r="CY72" s="3">
        <f>ABS(CZ69-CY69)</f>
        <v>392</v>
      </c>
      <c r="CZ72" s="3">
        <f t="shared" ref="CZ72:DA72" si="102">ABS(DA69-CZ69)</f>
        <v>153.76477843205566</v>
      </c>
      <c r="DA72" s="3">
        <f t="shared" si="102"/>
        <v>238.23522156794434</v>
      </c>
      <c r="DB72" s="3">
        <f>ABS(DC69-DB69)</f>
        <v>335.68637124274073</v>
      </c>
      <c r="DC72" s="3">
        <f>ABS(DD69-DC69)</f>
        <v>56.313628757259266</v>
      </c>
      <c r="DD72" s="3">
        <f>ABS(DE69-DD69)</f>
        <v>517.6079640534258</v>
      </c>
      <c r="DE72" s="3"/>
      <c r="DI72" s="4"/>
      <c r="DJ72" s="5"/>
      <c r="DK72" s="5"/>
      <c r="DL72" s="15" t="s">
        <v>64</v>
      </c>
      <c r="DM72" s="3">
        <f t="shared" ref="DM72:DQ72" si="103">ABS(DN69-DM69)</f>
        <v>727.68637124274073</v>
      </c>
      <c r="DN72" s="3">
        <f t="shared" si="103"/>
        <v>56.313628757259266</v>
      </c>
      <c r="DO72" s="3">
        <f>ABS(DP69-DO69)</f>
        <v>784</v>
      </c>
      <c r="DP72" s="3">
        <f t="shared" ref="DP72:DT72" si="104">ABS(DQ69-DP69)</f>
        <v>307.52955686411133</v>
      </c>
      <c r="DQ72" s="3">
        <f t="shared" si="104"/>
        <v>476.47044313588867</v>
      </c>
      <c r="DR72" s="3">
        <f>ABS(DS69-DR69)</f>
        <v>671.37274248548147</v>
      </c>
      <c r="DS72" s="3">
        <f>ABS(DT69-DS69)</f>
        <v>112.62725751451853</v>
      </c>
      <c r="DT72" s="3">
        <f>ABS(DU69-DT69)</f>
        <v>1035.2159281068516</v>
      </c>
      <c r="DU72" s="3"/>
    </row>
    <row r="73" spans="1:125" customFormat="1">
      <c r="A73" s="5"/>
      <c r="D73" s="15" t="s">
        <v>11</v>
      </c>
      <c r="E73" s="5">
        <f>E72/E71</f>
        <v>2.8854509722241541</v>
      </c>
      <c r="F73" s="6">
        <f>F72/F71</f>
        <v>0.95447196580910409</v>
      </c>
      <c r="G73" s="5">
        <f>G72/G71</f>
        <v>3.1754735753047432</v>
      </c>
      <c r="H73" s="6">
        <f>H72/H71</f>
        <v>0.28478264471042297</v>
      </c>
      <c r="I73" s="5">
        <f>I72/I71</f>
        <v>2.4274674726404668</v>
      </c>
      <c r="J73" s="5">
        <f>J72/J71</f>
        <v>1.1365543125144286</v>
      </c>
      <c r="K73" s="5">
        <f>K72/K71</f>
        <v>1.2307444617983296</v>
      </c>
      <c r="L73" s="5">
        <f>L72/L71</f>
        <v>1.7580064445315478</v>
      </c>
      <c r="M73" s="5" t="s">
        <v>10</v>
      </c>
      <c r="N73" s="10"/>
      <c r="Q73" s="5"/>
      <c r="T73" s="15" t="s">
        <v>11</v>
      </c>
      <c r="U73" s="5">
        <f>U72/U71</f>
        <v>3.8388271513982946</v>
      </c>
      <c r="V73" s="6">
        <f>V72/V71</f>
        <v>1.2307444617983296</v>
      </c>
      <c r="W73" s="5">
        <f>W72/W71</f>
        <v>3.9697748633329049</v>
      </c>
      <c r="X73" s="6">
        <f>X72/X71</f>
        <v>0.3485194832229524</v>
      </c>
      <c r="Y73" s="5">
        <f>Y72/Y71</f>
        <v>2.9232371622026978</v>
      </c>
      <c r="Z73" s="5">
        <f>Z72/Z71</f>
        <v>1.3439024585033534</v>
      </c>
      <c r="AA73" s="5">
        <f>AA72/AA71</f>
        <v>1.4390048851546975</v>
      </c>
      <c r="AB73" s="5">
        <f>AB72/AB71</f>
        <v>2.0286912690917038</v>
      </c>
      <c r="AC73" s="5" t="s">
        <v>10</v>
      </c>
      <c r="AG73" s="5"/>
      <c r="AJ73" s="15" t="s">
        <v>11</v>
      </c>
      <c r="AK73" s="5">
        <f>AK72/AK71</f>
        <v>4.5985213472220234</v>
      </c>
      <c r="AL73" s="6">
        <f>AL72/AL71</f>
        <v>1.4390048851546975</v>
      </c>
      <c r="AM73" s="5">
        <f>AM72/AM71</f>
        <v>4.537239007190065</v>
      </c>
      <c r="AN73" s="6">
        <f>AN72/AN71</f>
        <v>0.39243462872487639</v>
      </c>
      <c r="AO73" s="5">
        <f>AO72/AO71</f>
        <v>3.255698148516708</v>
      </c>
      <c r="AP73" s="5">
        <f>AP72/AP71</f>
        <v>1.4787950009776554</v>
      </c>
      <c r="AQ73" s="5">
        <f>AQ72/AQ71</f>
        <v>1.5720086025150271</v>
      </c>
      <c r="AR73" s="5">
        <f>AR72/AR71</f>
        <v>2.197899413644854</v>
      </c>
      <c r="AS73" s="5" t="s">
        <v>10</v>
      </c>
      <c r="AW73" s="5"/>
      <c r="AZ73" s="15" t="s">
        <v>11</v>
      </c>
      <c r="BA73" s="5">
        <f>BA72/BA71</f>
        <v>5.1035069098497825</v>
      </c>
      <c r="BB73" s="5">
        <f>BB72/BB71</f>
        <v>1.5720086025150271</v>
      </c>
      <c r="BC73" s="5">
        <f>BC72/BC71</f>
        <v>4.8864916602919966</v>
      </c>
      <c r="BD73" s="6">
        <f>BD72/BD71</f>
        <v>0.41882139225700094</v>
      </c>
      <c r="BE73" s="5">
        <f>BE72/BE71</f>
        <v>3.4519966612749711</v>
      </c>
      <c r="BF73" s="5">
        <f>BF72/BF71</f>
        <v>1.5569325898232971</v>
      </c>
      <c r="BG73" s="5">
        <f>BG72/BG71</f>
        <v>1.6481771004432153</v>
      </c>
      <c r="BH73" s="5">
        <f>BH72/BH71</f>
        <v>2.2935490538221481</v>
      </c>
      <c r="BI73" s="5" t="s">
        <v>10</v>
      </c>
      <c r="BM73" s="5"/>
      <c r="BP73" s="15" t="s">
        <v>11</v>
      </c>
      <c r="BQ73" s="5">
        <f>BQ72/BQ71</f>
        <v>3.5835919548993718</v>
      </c>
      <c r="BR73" s="6">
        <f>BR72/BR71</f>
        <v>0.25115720688048432</v>
      </c>
      <c r="BS73" s="5">
        <f>BS72/BS71</f>
        <v>3.1754735753047432</v>
      </c>
      <c r="BT73" s="5">
        <f>BT72/BT71</f>
        <v>1.112838573041921</v>
      </c>
      <c r="BU73" s="5">
        <f>BU72/BU71</f>
        <v>1.6015651485664277</v>
      </c>
      <c r="BV73" s="5">
        <f>BV72/BV71</f>
        <v>2.0438940918270663</v>
      </c>
      <c r="BW73" s="6">
        <f>BW72/BW71</f>
        <v>0.3221296553216052</v>
      </c>
      <c r="BX73" s="5">
        <f>BX72/BX71</f>
        <v>2.7199036670328973</v>
      </c>
      <c r="BY73" s="5" t="s">
        <v>10</v>
      </c>
      <c r="BZ73" s="10"/>
      <c r="CC73" s="5"/>
      <c r="CF73" s="15" t="s">
        <v>11</v>
      </c>
      <c r="CG73" s="5">
        <f>CG72/CG71</f>
        <v>4.735672775371186</v>
      </c>
      <c r="CH73" s="6">
        <f>CH72/CH71</f>
        <v>0.3221296553216052</v>
      </c>
      <c r="CI73" s="5">
        <f>CI72/CI71</f>
        <v>3.9697748633329049</v>
      </c>
      <c r="CJ73" s="5">
        <f>CJ72/CJ71</f>
        <v>1.3550723771761617</v>
      </c>
      <c r="CK73" s="5">
        <f>CK72/CK71</f>
        <v>1.9204541462681481</v>
      </c>
      <c r="CL73" s="5">
        <f>CL72/CL71</f>
        <v>2.4056876901502955</v>
      </c>
      <c r="CM73" s="6">
        <f>CM72/CM71</f>
        <v>0.37513245169157089</v>
      </c>
      <c r="CN73" s="5">
        <f>CN72/CN71</f>
        <v>3.1255805081125412</v>
      </c>
      <c r="CO73" s="5" t="s">
        <v>10</v>
      </c>
      <c r="CS73" s="5"/>
      <c r="CV73" s="15" t="s">
        <v>11</v>
      </c>
      <c r="CW73" s="5">
        <f>CW72/CW71</f>
        <v>5.642702579434971</v>
      </c>
      <c r="CX73" s="6">
        <f>CX72/CX71</f>
        <v>0.37513245169157089</v>
      </c>
      <c r="CY73" s="5">
        <f>CY72/CY71</f>
        <v>4.537239007190065</v>
      </c>
      <c r="CZ73" s="5">
        <f>CZ72/CZ71</f>
        <v>1.5205645441860685</v>
      </c>
      <c r="DA73" s="5">
        <f>DA72/DA71</f>
        <v>2.1327844037803576</v>
      </c>
      <c r="DB73" s="5">
        <f>DB72/DB71</f>
        <v>2.6392796575911381</v>
      </c>
      <c r="DC73" s="6">
        <f>DC72/DC71</f>
        <v>0.40876095043752381</v>
      </c>
      <c r="DD73" s="5">
        <f>DD72/DD71</f>
        <v>3.3774563045063424</v>
      </c>
      <c r="DE73" s="5" t="s">
        <v>10</v>
      </c>
      <c r="DI73" s="5"/>
      <c r="DL73" s="15" t="s">
        <v>11</v>
      </c>
      <c r="DM73" s="5">
        <f>DM72/DM71</f>
        <v>6.2403100902276485</v>
      </c>
      <c r="DN73" s="6">
        <f>DN72/DN71</f>
        <v>0.40876095043752381</v>
      </c>
      <c r="DO73" s="5">
        <f>DO72/DO71</f>
        <v>4.8864916602919966</v>
      </c>
      <c r="DP73" s="5">
        <f>DP72/DP71</f>
        <v>1.6194548692337765</v>
      </c>
      <c r="DQ73" s="5">
        <f>DQ72/DQ71</f>
        <v>2.2575866423712392</v>
      </c>
      <c r="DR73" s="5">
        <f>DR72/DR71</f>
        <v>2.7739549954656688</v>
      </c>
      <c r="DS73" s="6">
        <f>DS72/DS71</f>
        <v>0.42794224937829145</v>
      </c>
      <c r="DT73" s="5">
        <f>DT72/DT71</f>
        <v>3.5192564465750538</v>
      </c>
      <c r="DU73" s="5" t="s">
        <v>10</v>
      </c>
    </row>
    <row r="74" spans="1:125" customFormat="1">
      <c r="A74" s="5"/>
      <c r="B74" s="9"/>
      <c r="C74" s="9"/>
      <c r="D74" s="15" t="s">
        <v>12</v>
      </c>
      <c r="F74" s="7">
        <f>ABS((2.71828182845904^(-3.5*0.24/(0.0207*F69+18.96)*(G69-F69)))-(2.71828182845904^(-5.75*0.24/(0.0207*F69+18.96)*(G69-F69))))</f>
        <v>0.17860253241248289</v>
      </c>
      <c r="H74" s="7">
        <f>ABS((2.71828182845904^(-3.5*0.24/(0.0207*H69+18.96)*(I69-H69)))-(2.71828182845904^(-5.75*0.24/(0.0207*H69+18.96)*(I69-H69))))</f>
        <v>0.1295015132176941</v>
      </c>
      <c r="I74" s="3"/>
      <c r="J74" s="7" t="s">
        <v>10</v>
      </c>
      <c r="Q74" s="5"/>
      <c r="R74" s="9"/>
      <c r="S74" s="9"/>
      <c r="T74" s="15" t="s">
        <v>12</v>
      </c>
      <c r="V74" s="7">
        <f>ABS((2.71828182845904^(-3.5*0.24/(0.0207*V69+18.96)*(W69-V69)))-(2.71828182845904^(-5.75*0.24/(0.0207*V69+18.96)*(W69-V69))))</f>
        <v>0.14071107662274129</v>
      </c>
      <c r="X74" s="7">
        <f>ABS((2.71828182845904^(-3.5*0.24/(0.0207*X69+18.96)*(Y69-X69)))-(2.71828182845904^(-5.75*0.24/(0.0207*X69+18.96)*(Y69-X69))))</f>
        <v>0.1614797818145452</v>
      </c>
      <c r="Y74" s="3"/>
      <c r="Z74" s="7" t="s">
        <v>10</v>
      </c>
      <c r="AG74" s="5"/>
      <c r="AH74" s="9"/>
      <c r="AI74" s="9"/>
      <c r="AJ74" s="15" t="s">
        <v>12</v>
      </c>
      <c r="AL74" s="7">
        <f>ABS((2.71828182845904^(-3.5*0.24/(0.0207*AL69+18.96)*(AM69-AL69)))-(2.71828182845904^(-5.75*0.24/(0.0207*AL69+18.96)*(AM69-AL69))))</f>
        <v>8.7587315264052362E-2</v>
      </c>
      <c r="AN74" s="7">
        <f>ABS((2.71828182845904^(-3.5*0.24/(0.0207*AN69+18.96)*(AO69-AN69)))-(2.71828182845904^(-5.75*0.24/(0.0207*AN69+18.96)*(AO69-AN69))))</f>
        <v>0.17728166188285055</v>
      </c>
      <c r="AO74" s="3"/>
      <c r="AP74" s="7" t="s">
        <v>10</v>
      </c>
      <c r="AW74" s="5"/>
      <c r="AX74" s="9"/>
      <c r="AY74" s="9"/>
      <c r="AZ74" s="15" t="s">
        <v>12</v>
      </c>
      <c r="BB74" s="7" t="s">
        <v>10</v>
      </c>
      <c r="BD74" s="7">
        <f>ABS((2.71828182845904^(-3.5*0.24/(0.0207*BD69+18.96)*(BE69-BD69)))-(2.71828182845904^(-5.75*0.24/(0.0207*BD69+18.96)*(BE69-BD69))))</f>
        <v>0.18077402082577243</v>
      </c>
      <c r="BE74" s="3"/>
      <c r="BF74" s="7" t="s">
        <v>10</v>
      </c>
      <c r="BM74" s="5"/>
      <c r="BN74" s="9"/>
      <c r="BO74" s="9"/>
      <c r="BP74" s="15" t="s">
        <v>12</v>
      </c>
      <c r="BR74" s="7">
        <f>ABS((2.71828182845904^(-3.5*0.24/(0.0207*BR69+18.96)*(BS69-BR69)))-(2.71828182845904^(-5.75*0.24/(0.0207*BR69+18.96)*(BS69-BR69))))</f>
        <v>0.11164999453884861</v>
      </c>
      <c r="BT74" s="8" t="s">
        <v>10</v>
      </c>
      <c r="BU74" s="3"/>
      <c r="BV74" s="7" t="s">
        <v>10</v>
      </c>
      <c r="BW74" s="7">
        <f>ABS((2.71828182845904^(-3.5*0.24/(0.0207*BW69+18.96)*(BX69-BW69)))-(2.71828182845904^(-5.75*0.24/(0.0207*BW69+18.96)*(BX69-BW69))))</f>
        <v>0.14889085435977534</v>
      </c>
      <c r="CC74" s="5"/>
      <c r="CD74" s="9"/>
      <c r="CE74" s="9"/>
      <c r="CF74" s="15" t="s">
        <v>12</v>
      </c>
      <c r="CH74" s="7">
        <f>ABS((2.71828182845904^(-3.5*0.24/(0.0207*CH69+18.96)*(CI69-CH69)))-(2.71828182845904^(-5.75*0.24/(0.0207*CH69+18.96)*(CI69-CH69))))</f>
        <v>0.14889085435977534</v>
      </c>
      <c r="CJ74" s="7" t="s">
        <v>10</v>
      </c>
      <c r="CK74" s="3"/>
      <c r="CL74" s="7" t="s">
        <v>10</v>
      </c>
      <c r="CM74" s="7">
        <f>ABS((2.71828182845904^(-3.5*0.24/(0.0207*CM69+18.96)*(CN69-CM69)))-(2.71828182845904^(-5.75*0.24/(0.0207*CM69+18.96)*(CN69-CM69))))</f>
        <v>0.17214876068047047</v>
      </c>
      <c r="CS74" s="5"/>
      <c r="CT74" s="9"/>
      <c r="CU74" s="9"/>
      <c r="CV74" s="15" t="s">
        <v>12</v>
      </c>
      <c r="CX74" s="7">
        <f>ABS((2.71828182845904^(-3.5*0.24/(0.0207*CX69+18.96)*(CY69-CX69)))-(2.71828182845904^(-5.75*0.24/(0.0207*CX69+18.96)*(CY69-CX69))))</f>
        <v>0.17214876068047047</v>
      </c>
      <c r="CZ74" s="8"/>
      <c r="DA74" s="3"/>
      <c r="DB74" s="7" t="s">
        <v>10</v>
      </c>
      <c r="DC74" s="7">
        <f>ABS((2.71828182845904^(-3.5*0.24/(0.0207*DC69+18.96)*(DD69-DC69)))-(2.71828182845904^(-5.75*0.24/(0.0207*DC69+18.96)*(DD69-DC69))))</f>
        <v>0.18019724449031166</v>
      </c>
      <c r="DI74" s="5"/>
      <c r="DJ74" s="9"/>
      <c r="DK74" s="9"/>
      <c r="DL74" s="15" t="s">
        <v>12</v>
      </c>
      <c r="DN74" s="7">
        <f>ABS((2.71828182845904^(-3.5*0.24/(0.0207*DN69+18.96)*(DO69-DN69)))-(2.71828182845904^(-5.75*0.24/(0.0207*DN69+18.96)*(DO69-DN69))))</f>
        <v>0.18019724449031166</v>
      </c>
      <c r="DP74" s="8" t="s">
        <v>10</v>
      </c>
      <c r="DQ74" s="3"/>
      <c r="DR74" s="7" t="s">
        <v>10</v>
      </c>
      <c r="DS74" s="7">
        <f>ABS((2.71828182845904^(-3.5*0.24/(0.0207*DS69+18.96)*(DT69-DS69)))-(2.71828182845904^(-5.75*0.24/(0.0207*DS69+18.96)*(DT69-DS69))))</f>
        <v>0.18030550901413783</v>
      </c>
    </row>
    <row r="75" spans="1:125">
      <c r="A75"/>
      <c r="Q75"/>
      <c r="AG75"/>
      <c r="AW75"/>
      <c r="BM75"/>
      <c r="CC75"/>
      <c r="CS75"/>
      <c r="DI75"/>
    </row>
    <row r="76" spans="1:125">
      <c r="B76" s="1" t="s">
        <v>10</v>
      </c>
      <c r="C76" s="2" t="s">
        <v>10</v>
      </c>
      <c r="R76" s="1" t="s">
        <v>10</v>
      </c>
      <c r="S76" s="2" t="s">
        <v>10</v>
      </c>
      <c r="AH76" s="1" t="s">
        <v>10</v>
      </c>
      <c r="AI76" s="2" t="s">
        <v>10</v>
      </c>
      <c r="AX76" s="1" t="s">
        <v>10</v>
      </c>
      <c r="AY76" s="2" t="s">
        <v>10</v>
      </c>
      <c r="BN76" s="1" t="s">
        <v>10</v>
      </c>
      <c r="BO76" s="2" t="s">
        <v>10</v>
      </c>
      <c r="CD76" s="1" t="s">
        <v>10</v>
      </c>
      <c r="CE76" s="2" t="s">
        <v>10</v>
      </c>
      <c r="CT76" s="1" t="s">
        <v>10</v>
      </c>
      <c r="CU76" s="11" t="s">
        <v>10</v>
      </c>
      <c r="DJ76" s="1" t="s">
        <v>10</v>
      </c>
      <c r="DK76" s="2" t="s">
        <v>10</v>
      </c>
    </row>
    <row r="77" spans="1:125" customFormat="1">
      <c r="A77" s="9"/>
      <c r="B77" s="4"/>
      <c r="C77" s="3"/>
      <c r="D77" s="3"/>
      <c r="E77" s="1" t="s">
        <v>0</v>
      </c>
      <c r="F77" s="1" t="s">
        <v>1</v>
      </c>
      <c r="G77" s="1" t="s">
        <v>2</v>
      </c>
      <c r="H77" s="1" t="s">
        <v>3</v>
      </c>
      <c r="I77" s="1" t="s">
        <v>4</v>
      </c>
      <c r="J77" s="1" t="s">
        <v>5</v>
      </c>
      <c r="K77" s="1" t="s">
        <v>6</v>
      </c>
      <c r="L77" s="1" t="s">
        <v>7</v>
      </c>
      <c r="M77" s="1" t="s">
        <v>8</v>
      </c>
      <c r="Q77" s="9"/>
      <c r="R77" s="4"/>
      <c r="S77" s="3"/>
      <c r="T77" s="3"/>
      <c r="U77" s="11" t="s">
        <v>13</v>
      </c>
      <c r="V77" s="11" t="s">
        <v>15</v>
      </c>
      <c r="W77" s="11" t="s">
        <v>14</v>
      </c>
      <c r="X77" s="11" t="s">
        <v>16</v>
      </c>
      <c r="Y77" s="11" t="s">
        <v>17</v>
      </c>
      <c r="Z77" s="11" t="s">
        <v>18</v>
      </c>
      <c r="AA77" s="11" t="s">
        <v>19</v>
      </c>
      <c r="AB77" s="11" t="s">
        <v>20</v>
      </c>
      <c r="AC77" s="11" t="s">
        <v>21</v>
      </c>
      <c r="AG77" s="9"/>
      <c r="AH77" s="4"/>
      <c r="AI77" s="3"/>
      <c r="AJ77" s="3"/>
      <c r="AK77" s="11" t="s">
        <v>23</v>
      </c>
      <c r="AL77" s="11" t="s">
        <v>27</v>
      </c>
      <c r="AM77" s="11" t="s">
        <v>22</v>
      </c>
      <c r="AN77" s="11" t="s">
        <v>24</v>
      </c>
      <c r="AO77" s="11" t="s">
        <v>28</v>
      </c>
      <c r="AP77" s="11" t="s">
        <v>25</v>
      </c>
      <c r="AQ77" s="11" t="s">
        <v>29</v>
      </c>
      <c r="AR77" s="11" t="s">
        <v>26</v>
      </c>
      <c r="AS77" s="11" t="s">
        <v>30</v>
      </c>
      <c r="AW77" s="9"/>
      <c r="AX77" s="4"/>
      <c r="AY77" s="3"/>
      <c r="AZ77" s="3"/>
      <c r="BA77" s="11" t="s">
        <v>31</v>
      </c>
      <c r="BB77" s="11" t="s">
        <v>32</v>
      </c>
      <c r="BC77" s="11" t="s">
        <v>33</v>
      </c>
      <c r="BD77" s="11" t="s">
        <v>34</v>
      </c>
      <c r="BE77" s="11" t="s">
        <v>35</v>
      </c>
      <c r="BF77" s="11" t="s">
        <v>36</v>
      </c>
      <c r="BG77" s="11" t="s">
        <v>37</v>
      </c>
      <c r="BH77" s="11" t="s">
        <v>38</v>
      </c>
      <c r="BI77" s="11" t="s">
        <v>39</v>
      </c>
      <c r="BM77" s="9"/>
      <c r="BN77" s="4"/>
      <c r="BO77" s="3"/>
      <c r="BP77" s="3"/>
      <c r="BQ77" s="1" t="s">
        <v>0</v>
      </c>
      <c r="BR77" s="11" t="s">
        <v>42</v>
      </c>
      <c r="BS77" s="1" t="s">
        <v>2</v>
      </c>
      <c r="BT77" s="1" t="s">
        <v>3</v>
      </c>
      <c r="BU77" s="11" t="s">
        <v>43</v>
      </c>
      <c r="BV77" s="1" t="s">
        <v>5</v>
      </c>
      <c r="BW77" s="11" t="s">
        <v>44</v>
      </c>
      <c r="BX77" s="1" t="s">
        <v>7</v>
      </c>
      <c r="BY77" s="11" t="s">
        <v>45</v>
      </c>
      <c r="CC77" s="9"/>
      <c r="CD77" s="4"/>
      <c r="CE77" s="3"/>
      <c r="CF77" s="3"/>
      <c r="CG77" s="11" t="s">
        <v>13</v>
      </c>
      <c r="CH77" s="11" t="s">
        <v>46</v>
      </c>
      <c r="CI77" s="11" t="s">
        <v>14</v>
      </c>
      <c r="CJ77" s="11" t="s">
        <v>16</v>
      </c>
      <c r="CK77" s="11" t="s">
        <v>47</v>
      </c>
      <c r="CL77" s="11" t="s">
        <v>18</v>
      </c>
      <c r="CM77" s="11" t="s">
        <v>48</v>
      </c>
      <c r="CN77" s="11" t="s">
        <v>20</v>
      </c>
      <c r="CO77" s="11" t="s">
        <v>49</v>
      </c>
      <c r="CS77" s="9"/>
      <c r="CT77" s="4"/>
      <c r="CU77" s="3"/>
      <c r="CV77" s="3"/>
      <c r="CW77" s="11" t="s">
        <v>23</v>
      </c>
      <c r="CX77" s="11" t="s">
        <v>50</v>
      </c>
      <c r="CY77" s="11" t="s">
        <v>22</v>
      </c>
      <c r="CZ77" s="11" t="s">
        <v>24</v>
      </c>
      <c r="DA77" s="11" t="s">
        <v>51</v>
      </c>
      <c r="DB77" s="11" t="s">
        <v>25</v>
      </c>
      <c r="DC77" s="11" t="s">
        <v>52</v>
      </c>
      <c r="DD77" s="11" t="s">
        <v>26</v>
      </c>
      <c r="DE77" s="11" t="s">
        <v>53</v>
      </c>
      <c r="DI77" s="9"/>
      <c r="DJ77" s="4"/>
      <c r="DK77" s="3"/>
      <c r="DL77" s="3"/>
      <c r="DM77" s="11" t="s">
        <v>31</v>
      </c>
      <c r="DN77" s="11" t="s">
        <v>54</v>
      </c>
      <c r="DO77" s="11" t="s">
        <v>33</v>
      </c>
      <c r="DP77" s="11" t="s">
        <v>34</v>
      </c>
      <c r="DQ77" s="11" t="s">
        <v>57</v>
      </c>
      <c r="DR77" s="11" t="s">
        <v>36</v>
      </c>
      <c r="DS77" s="11" t="s">
        <v>55</v>
      </c>
      <c r="DT77" s="11" t="s">
        <v>38</v>
      </c>
      <c r="DU77" s="11" t="s">
        <v>56</v>
      </c>
    </row>
    <row r="78" spans="1:125" customFormat="1">
      <c r="A78" s="1">
        <f>A68-10</f>
        <v>530</v>
      </c>
      <c r="B78" s="1">
        <v>98</v>
      </c>
      <c r="C78" s="2">
        <f>B78*(2^(A78/1200))</f>
        <v>133.1008994950775</v>
      </c>
      <c r="D78" s="2" t="s">
        <v>66</v>
      </c>
      <c r="E78" s="4">
        <v>2</v>
      </c>
      <c r="F78" s="4">
        <v>2</v>
      </c>
      <c r="G78" s="4">
        <v>3</v>
      </c>
      <c r="H78" s="4">
        <v>4</v>
      </c>
      <c r="I78" s="4">
        <v>3</v>
      </c>
      <c r="J78" s="4">
        <v>5</v>
      </c>
      <c r="K78" s="4">
        <v>4</v>
      </c>
      <c r="L78" s="4">
        <v>6</v>
      </c>
      <c r="M78" s="4">
        <v>5</v>
      </c>
      <c r="Q78" s="1">
        <f>Q68-10</f>
        <v>530</v>
      </c>
      <c r="R78" s="1">
        <f>98*2</f>
        <v>196</v>
      </c>
      <c r="S78" s="2">
        <f>R78*(2^(Q78/1200))</f>
        <v>266.201798990155</v>
      </c>
      <c r="T78" s="2" t="s">
        <v>66</v>
      </c>
      <c r="U78" s="4">
        <v>2</v>
      </c>
      <c r="V78" s="4">
        <v>2</v>
      </c>
      <c r="W78" s="4">
        <v>3</v>
      </c>
      <c r="X78" s="4">
        <v>4</v>
      </c>
      <c r="Y78" s="4">
        <v>3</v>
      </c>
      <c r="Z78" s="4">
        <v>5</v>
      </c>
      <c r="AA78" s="4">
        <v>4</v>
      </c>
      <c r="AB78" s="4">
        <v>6</v>
      </c>
      <c r="AC78" s="4">
        <v>5</v>
      </c>
      <c r="AG78" s="1">
        <f>AG68-10</f>
        <v>530</v>
      </c>
      <c r="AH78" s="1">
        <f>98*4</f>
        <v>392</v>
      </c>
      <c r="AI78" s="2">
        <f>AH78*(2^(AG78/1200))</f>
        <v>532.40359798031</v>
      </c>
      <c r="AJ78" s="2" t="s">
        <v>66</v>
      </c>
      <c r="AK78" s="4">
        <v>2</v>
      </c>
      <c r="AL78" s="4">
        <v>2</v>
      </c>
      <c r="AM78" s="4">
        <v>3</v>
      </c>
      <c r="AN78" s="4">
        <v>4</v>
      </c>
      <c r="AO78" s="4">
        <v>3</v>
      </c>
      <c r="AP78" s="4">
        <v>5</v>
      </c>
      <c r="AQ78" s="4">
        <v>4</v>
      </c>
      <c r="AR78" s="4">
        <v>6</v>
      </c>
      <c r="AS78" s="4">
        <v>5</v>
      </c>
      <c r="AW78" s="1">
        <f>AW68-10</f>
        <v>530</v>
      </c>
      <c r="AX78" s="1">
        <f>98*8</f>
        <v>784</v>
      </c>
      <c r="AY78" s="2">
        <f>AX78*(2^(AW78/1200))</f>
        <v>1064.80719596062</v>
      </c>
      <c r="AZ78" s="2" t="s">
        <v>66</v>
      </c>
      <c r="BA78" s="4">
        <v>2</v>
      </c>
      <c r="BB78" s="4">
        <v>2</v>
      </c>
      <c r="BC78" s="4">
        <v>3</v>
      </c>
      <c r="BD78" s="4">
        <v>4</v>
      </c>
      <c r="BE78" s="4">
        <v>3</v>
      </c>
      <c r="BF78" s="4">
        <v>5</v>
      </c>
      <c r="BG78" s="4">
        <v>4</v>
      </c>
      <c r="BH78" s="4">
        <v>6</v>
      </c>
      <c r="BI78" s="4">
        <v>5</v>
      </c>
      <c r="BM78" s="1">
        <f>BM68+10</f>
        <v>670</v>
      </c>
      <c r="BN78" s="1">
        <v>98</v>
      </c>
      <c r="BO78" s="2">
        <f>BN78*(2^(BM78/1200))</f>
        <v>144.3115716938515</v>
      </c>
      <c r="BP78" s="2" t="s">
        <v>66</v>
      </c>
      <c r="BQ78" s="4">
        <v>2</v>
      </c>
      <c r="BR78" s="4">
        <v>2</v>
      </c>
      <c r="BS78" s="4">
        <v>3</v>
      </c>
      <c r="BT78" s="4">
        <v>4</v>
      </c>
      <c r="BU78" s="4">
        <v>3</v>
      </c>
      <c r="BV78" s="4">
        <v>5</v>
      </c>
      <c r="BW78" s="4">
        <v>4</v>
      </c>
      <c r="BX78" s="4">
        <v>6</v>
      </c>
      <c r="BY78" s="4">
        <v>5</v>
      </c>
      <c r="CC78" s="1">
        <f>CC68+10</f>
        <v>670</v>
      </c>
      <c r="CD78" s="1">
        <f>98*2</f>
        <v>196</v>
      </c>
      <c r="CE78" s="2">
        <f>CD78*(2^(CC78/1200))</f>
        <v>288.62314338770301</v>
      </c>
      <c r="CF78" s="2" t="s">
        <v>66</v>
      </c>
      <c r="CG78" s="4">
        <v>2</v>
      </c>
      <c r="CH78" s="4">
        <v>2</v>
      </c>
      <c r="CI78" s="4">
        <v>3</v>
      </c>
      <c r="CJ78" s="4">
        <v>4</v>
      </c>
      <c r="CK78" s="4">
        <v>3</v>
      </c>
      <c r="CL78" s="4">
        <v>5</v>
      </c>
      <c r="CM78" s="4">
        <v>4</v>
      </c>
      <c r="CN78" s="4">
        <v>6</v>
      </c>
      <c r="CO78" s="4">
        <v>5</v>
      </c>
      <c r="CS78" s="1">
        <f>CS68+10</f>
        <v>670</v>
      </c>
      <c r="CT78" s="1">
        <f>98*4</f>
        <v>392</v>
      </c>
      <c r="CU78" s="2">
        <f>CT78*(2^(CS78/1200))</f>
        <v>577.24628677540602</v>
      </c>
      <c r="CV78" s="2" t="s">
        <v>66</v>
      </c>
      <c r="CW78" s="4">
        <v>2</v>
      </c>
      <c r="CX78" s="4">
        <v>2</v>
      </c>
      <c r="CY78" s="4">
        <v>3</v>
      </c>
      <c r="CZ78" s="4">
        <v>4</v>
      </c>
      <c r="DA78" s="4">
        <v>3</v>
      </c>
      <c r="DB78" s="4">
        <v>5</v>
      </c>
      <c r="DC78" s="4">
        <v>4</v>
      </c>
      <c r="DD78" s="4">
        <v>6</v>
      </c>
      <c r="DE78" s="4">
        <v>5</v>
      </c>
      <c r="DI78" s="1">
        <f>DI68+10</f>
        <v>670</v>
      </c>
      <c r="DJ78" s="1">
        <f>98*8</f>
        <v>784</v>
      </c>
      <c r="DK78" s="2">
        <f>DJ78*(2^(DI78/1200))</f>
        <v>1154.492573550812</v>
      </c>
      <c r="DL78" s="2" t="s">
        <v>66</v>
      </c>
      <c r="DM78" s="4">
        <v>2</v>
      </c>
      <c r="DN78" s="4">
        <v>2</v>
      </c>
      <c r="DO78" s="4">
        <v>3</v>
      </c>
      <c r="DP78" s="4">
        <v>4</v>
      </c>
      <c r="DQ78" s="4">
        <v>3</v>
      </c>
      <c r="DR78" s="4">
        <v>5</v>
      </c>
      <c r="DS78" s="4">
        <v>4</v>
      </c>
      <c r="DT78" s="4">
        <v>6</v>
      </c>
      <c r="DU78" s="4">
        <v>5</v>
      </c>
    </row>
    <row r="79" spans="1:125" customFormat="1">
      <c r="A79" s="2"/>
      <c r="B79" s="1"/>
      <c r="C79" s="2"/>
      <c r="D79" s="2" t="s">
        <v>63</v>
      </c>
      <c r="E79" s="3">
        <f>B78*E78</f>
        <v>196</v>
      </c>
      <c r="F79" s="3">
        <f>C78*F78</f>
        <v>266.201798990155</v>
      </c>
      <c r="G79" s="3">
        <f>B78*G78</f>
        <v>294</v>
      </c>
      <c r="H79" s="3">
        <f>B78*H78</f>
        <v>392</v>
      </c>
      <c r="I79" s="3">
        <f>C78*I78</f>
        <v>399.3026984852325</v>
      </c>
      <c r="J79" s="3">
        <f>B78*J78</f>
        <v>490</v>
      </c>
      <c r="K79" s="3">
        <f>C78*K78</f>
        <v>532.40359798031</v>
      </c>
      <c r="L79" s="3">
        <f>B78*L78</f>
        <v>588</v>
      </c>
      <c r="M79" s="3">
        <f>C78*M78</f>
        <v>665.50449747538755</v>
      </c>
      <c r="Q79" s="2"/>
      <c r="R79" s="1"/>
      <c r="S79" s="2"/>
      <c r="T79" s="2" t="s">
        <v>63</v>
      </c>
      <c r="U79" s="3">
        <f>R78*U78</f>
        <v>392</v>
      </c>
      <c r="V79" s="3">
        <f>S78*V78</f>
        <v>532.40359798031</v>
      </c>
      <c r="W79" s="3">
        <f>R78*W78</f>
        <v>588</v>
      </c>
      <c r="X79" s="3">
        <f>R78*X78</f>
        <v>784</v>
      </c>
      <c r="Y79" s="3">
        <f>S78*Y78</f>
        <v>798.60539697046499</v>
      </c>
      <c r="Z79" s="3">
        <f>R78*Z78</f>
        <v>980</v>
      </c>
      <c r="AA79" s="3">
        <f>S78*AA78</f>
        <v>1064.80719596062</v>
      </c>
      <c r="AB79" s="3">
        <f>R78*AB78</f>
        <v>1176</v>
      </c>
      <c r="AC79" s="3">
        <f>S78*AC78</f>
        <v>1331.0089949507751</v>
      </c>
      <c r="AG79" s="2"/>
      <c r="AH79" s="1"/>
      <c r="AI79" s="2"/>
      <c r="AJ79" s="2" t="s">
        <v>63</v>
      </c>
      <c r="AK79" s="3">
        <f>AH78*AK78</f>
        <v>784</v>
      </c>
      <c r="AL79" s="3">
        <f>AI78*AL78</f>
        <v>1064.80719596062</v>
      </c>
      <c r="AM79" s="3">
        <f>AH78*AM78</f>
        <v>1176</v>
      </c>
      <c r="AN79" s="3">
        <f>AH78*AN78</f>
        <v>1568</v>
      </c>
      <c r="AO79" s="3">
        <f>AI78*AO78</f>
        <v>1597.21079394093</v>
      </c>
      <c r="AP79" s="3">
        <f>AH78*AP78</f>
        <v>1960</v>
      </c>
      <c r="AQ79" s="3">
        <f>AI78*AQ78</f>
        <v>2129.61439192124</v>
      </c>
      <c r="AR79" s="3">
        <f>AH78*AR78</f>
        <v>2352</v>
      </c>
      <c r="AS79" s="3">
        <f>AI78*AS78</f>
        <v>2662.0179899015502</v>
      </c>
      <c r="AW79" s="2"/>
      <c r="AX79" s="1"/>
      <c r="AY79" s="2"/>
      <c r="AZ79" s="2" t="s">
        <v>63</v>
      </c>
      <c r="BA79" s="3">
        <f>AX78*BA78</f>
        <v>1568</v>
      </c>
      <c r="BB79" s="3">
        <f>AY78*BB78</f>
        <v>2129.61439192124</v>
      </c>
      <c r="BC79" s="3">
        <f>AX78*BC78</f>
        <v>2352</v>
      </c>
      <c r="BD79" s="3">
        <f>AX78*BD78</f>
        <v>3136</v>
      </c>
      <c r="BE79" s="3">
        <f>AY78*BE78</f>
        <v>3194.42158788186</v>
      </c>
      <c r="BF79" s="3">
        <f>AX78*BF78</f>
        <v>3920</v>
      </c>
      <c r="BG79" s="3">
        <f>AY78*BG78</f>
        <v>4259.22878384248</v>
      </c>
      <c r="BH79" s="3">
        <f>AX78*BH78</f>
        <v>4704</v>
      </c>
      <c r="BI79" s="3">
        <f>AY78*BI78</f>
        <v>5324.0359798031004</v>
      </c>
      <c r="BM79" s="2"/>
      <c r="BN79" s="1"/>
      <c r="BO79" s="2"/>
      <c r="BP79" s="2" t="s">
        <v>63</v>
      </c>
      <c r="BQ79" s="3">
        <f>BN78*BQ78</f>
        <v>196</v>
      </c>
      <c r="BR79" s="3">
        <f>BO78*BR78</f>
        <v>288.62314338770301</v>
      </c>
      <c r="BS79" s="3">
        <f>BN78*BS78</f>
        <v>294</v>
      </c>
      <c r="BT79" s="3">
        <f>BN78*BT78</f>
        <v>392</v>
      </c>
      <c r="BU79" s="3">
        <f>BO78*BU78</f>
        <v>432.93471508155449</v>
      </c>
      <c r="BV79" s="3">
        <f>BN78*BV78</f>
        <v>490</v>
      </c>
      <c r="BW79" s="3">
        <f>BO78*BW78</f>
        <v>577.24628677540602</v>
      </c>
      <c r="BX79" s="3">
        <f>BN78*BX78</f>
        <v>588</v>
      </c>
      <c r="BY79" s="3">
        <f>BO78*BY78</f>
        <v>721.55785846925755</v>
      </c>
      <c r="CC79" s="2"/>
      <c r="CD79" s="1"/>
      <c r="CE79" s="2"/>
      <c r="CF79" s="2" t="s">
        <v>63</v>
      </c>
      <c r="CG79" s="3">
        <f>CD78*CG78</f>
        <v>392</v>
      </c>
      <c r="CH79" s="3">
        <f>CE78*CH78</f>
        <v>577.24628677540602</v>
      </c>
      <c r="CI79" s="3">
        <f>CD78*CI78</f>
        <v>588</v>
      </c>
      <c r="CJ79" s="3">
        <f>CD78*CJ78</f>
        <v>784</v>
      </c>
      <c r="CK79" s="3">
        <f>CE78*CK78</f>
        <v>865.86943016310897</v>
      </c>
      <c r="CL79" s="3">
        <f>CD78*CL78</f>
        <v>980</v>
      </c>
      <c r="CM79" s="3">
        <f>CE78*CM78</f>
        <v>1154.492573550812</v>
      </c>
      <c r="CN79" s="3">
        <f>CD78*CN78</f>
        <v>1176</v>
      </c>
      <c r="CO79" s="3">
        <f>CE78*CO78</f>
        <v>1443.1157169385151</v>
      </c>
      <c r="CS79" s="2"/>
      <c r="CT79" s="1"/>
      <c r="CU79" s="2"/>
      <c r="CV79" s="2" t="s">
        <v>63</v>
      </c>
      <c r="CW79" s="3">
        <f>CT78*CW78</f>
        <v>784</v>
      </c>
      <c r="CX79" s="3">
        <f>CU78*CX78</f>
        <v>1154.492573550812</v>
      </c>
      <c r="CY79" s="3">
        <f>CT78*CY78</f>
        <v>1176</v>
      </c>
      <c r="CZ79" s="3">
        <f>CT78*CZ78</f>
        <v>1568</v>
      </c>
      <c r="DA79" s="3">
        <f>CU78*DA78</f>
        <v>1731.7388603262179</v>
      </c>
      <c r="DB79" s="3">
        <f>CT78*DB78</f>
        <v>1960</v>
      </c>
      <c r="DC79" s="3">
        <f>CU78*DC78</f>
        <v>2308.9851471016241</v>
      </c>
      <c r="DD79" s="3">
        <f>CT78*DD78</f>
        <v>2352</v>
      </c>
      <c r="DE79" s="3">
        <f>CU78*DE78</f>
        <v>2886.2314338770302</v>
      </c>
      <c r="DI79" s="2"/>
      <c r="DJ79" s="1"/>
      <c r="DK79" s="2"/>
      <c r="DL79" s="2" t="s">
        <v>63</v>
      </c>
      <c r="DM79" s="3">
        <f>DJ78*DM78</f>
        <v>1568</v>
      </c>
      <c r="DN79" s="3">
        <f>DK78*DN78</f>
        <v>2308.9851471016241</v>
      </c>
      <c r="DO79" s="3">
        <f>DJ78*DO78</f>
        <v>2352</v>
      </c>
      <c r="DP79" s="3">
        <f>DJ78*DP78</f>
        <v>3136</v>
      </c>
      <c r="DQ79" s="3">
        <f>DK78*DQ78</f>
        <v>3463.4777206524359</v>
      </c>
      <c r="DR79" s="3">
        <f>DJ78*DR78</f>
        <v>3920</v>
      </c>
      <c r="DS79" s="3">
        <f>DK78*DS78</f>
        <v>4617.9702942032482</v>
      </c>
      <c r="DT79" s="3">
        <f>DJ78*DT78</f>
        <v>4704</v>
      </c>
      <c r="DU79" s="3">
        <f>DK78*DU78</f>
        <v>5772.4628677540604</v>
      </c>
    </row>
    <row r="80" spans="1:125" customFormat="1">
      <c r="A80" s="4"/>
      <c r="B80" s="4"/>
      <c r="C80" s="3"/>
      <c r="D80" s="2" t="s">
        <v>9</v>
      </c>
      <c r="E80" s="3"/>
      <c r="F80" s="3"/>
      <c r="G80" s="3"/>
      <c r="H80" s="4"/>
      <c r="I80" s="4"/>
      <c r="J80" s="3"/>
      <c r="K80" s="3"/>
      <c r="L80" s="3"/>
      <c r="M80" s="3"/>
      <c r="Q80" s="4"/>
      <c r="R80" s="4"/>
      <c r="S80" s="3"/>
      <c r="T80" s="2" t="s">
        <v>9</v>
      </c>
      <c r="U80" s="3"/>
      <c r="V80" s="3"/>
      <c r="W80" s="3"/>
      <c r="X80" s="4"/>
      <c r="Y80" s="4"/>
      <c r="Z80" s="3"/>
      <c r="AA80" s="3"/>
      <c r="AB80" s="3"/>
      <c r="AC80" s="3"/>
      <c r="AG80" s="4"/>
      <c r="AH80" s="4"/>
      <c r="AI80" s="3"/>
      <c r="AJ80" s="2" t="s">
        <v>9</v>
      </c>
      <c r="AK80" s="3"/>
      <c r="AL80" s="3"/>
      <c r="AM80" s="3"/>
      <c r="AN80" s="4"/>
      <c r="AO80" s="4"/>
      <c r="AP80" s="3"/>
      <c r="AQ80" s="3"/>
      <c r="AR80" s="3"/>
      <c r="AS80" s="3"/>
      <c r="AW80" s="4"/>
      <c r="AX80" s="4"/>
      <c r="AY80" s="3"/>
      <c r="AZ80" s="2" t="s">
        <v>9</v>
      </c>
      <c r="BA80" s="3"/>
      <c r="BB80" s="3"/>
      <c r="BC80" s="3"/>
      <c r="BD80" s="4"/>
      <c r="BE80" s="4"/>
      <c r="BF80" s="3"/>
      <c r="BG80" s="3"/>
      <c r="BH80" s="3"/>
      <c r="BI80" s="3"/>
      <c r="BM80" s="4"/>
      <c r="BN80" s="4"/>
      <c r="BO80" s="3"/>
      <c r="BP80" s="2" t="s">
        <v>9</v>
      </c>
      <c r="BQ80" s="3"/>
      <c r="BR80" s="3"/>
      <c r="BS80" s="3"/>
      <c r="BT80" s="4"/>
      <c r="BU80" s="4"/>
      <c r="BV80" s="3"/>
      <c r="BW80" s="3"/>
      <c r="BX80" s="3"/>
      <c r="BY80" s="3"/>
      <c r="CC80" s="4"/>
      <c r="CD80" s="4"/>
      <c r="CE80" s="3"/>
      <c r="CF80" s="2" t="s">
        <v>9</v>
      </c>
      <c r="CG80" s="3"/>
      <c r="CH80" s="3"/>
      <c r="CI80" s="3"/>
      <c r="CJ80" s="4"/>
      <c r="CK80" s="4"/>
      <c r="CL80" s="3"/>
      <c r="CM80" s="3"/>
      <c r="CN80" s="3"/>
      <c r="CO80" s="3"/>
      <c r="CS80" s="4"/>
      <c r="CT80" s="4"/>
      <c r="CU80" s="3"/>
      <c r="CV80" s="2" t="s">
        <v>9</v>
      </c>
      <c r="CW80" s="3"/>
      <c r="CX80" s="3"/>
      <c r="CY80" s="3"/>
      <c r="CZ80" s="4"/>
      <c r="DA80" s="4"/>
      <c r="DB80" s="3"/>
      <c r="DC80" s="3"/>
      <c r="DD80" s="3"/>
      <c r="DE80" s="3"/>
      <c r="DI80" s="4"/>
      <c r="DJ80" s="4"/>
      <c r="DK80" s="3"/>
      <c r="DL80" s="2" t="s">
        <v>9</v>
      </c>
      <c r="DM80" s="3"/>
      <c r="DN80" s="3"/>
      <c r="DO80" s="3"/>
      <c r="DP80" s="4"/>
      <c r="DQ80" s="4"/>
      <c r="DR80" s="3"/>
      <c r="DS80" s="3"/>
      <c r="DT80" s="3"/>
      <c r="DU80" s="3"/>
    </row>
    <row r="81" spans="1:125" customFormat="1">
      <c r="A81" s="4"/>
      <c r="B81" s="4"/>
      <c r="C81" s="3"/>
      <c r="D81" s="15" t="s">
        <v>65</v>
      </c>
      <c r="E81" s="3">
        <f>24.7*(4.37*((F79+E79)/2000)+1)/2</f>
        <v>24.822399995299588</v>
      </c>
      <c r="F81" s="3">
        <f>24.7*(4.37*((G79+F79)/2000)+1)/2</f>
        <v>27.466905495299589</v>
      </c>
      <c r="G81" s="3">
        <f>24.7*(4.37*((H79+G79)/2000)+1)/2</f>
        <v>30.861538500000005</v>
      </c>
      <c r="H81" s="3">
        <f>24.7*(4.37*((I79+H79)/2000)+1)/2</f>
        <v>33.703105492949376</v>
      </c>
      <c r="I81" s="3">
        <f>24.7*(4.37*((J79+I79)/2000)+1)/2</f>
        <v>36.347610992949377</v>
      </c>
      <c r="J81" s="3">
        <f>24.7*(4.37*((K79+J79)/2000)+1)/2</f>
        <v>39.939305490599168</v>
      </c>
      <c r="K81" s="3">
        <f>24.7*(4.37*((L79+K79)/2000)+1)/2</f>
        <v>42.583810990599169</v>
      </c>
      <c r="L81" s="3">
        <f>24.7*(4.37*((M79+L79)/2000)+1)/2</f>
        <v>46.175505488248959</v>
      </c>
      <c r="M81" s="3" t="s">
        <v>10</v>
      </c>
      <c r="Q81" s="4"/>
      <c r="R81" s="4"/>
      <c r="S81" s="3"/>
      <c r="T81" s="15" t="s">
        <v>65</v>
      </c>
      <c r="U81" s="3">
        <f>24.7*(4.37*((V79+U79)/2000)+1)/2</f>
        <v>37.294799990599174</v>
      </c>
      <c r="V81" s="3">
        <f>24.7*(4.37*((W79+V79)/2000)+1)/2</f>
        <v>42.583810990599169</v>
      </c>
      <c r="W81" s="3">
        <f>24.7*(4.37*((X79+W79)/2000)+1)/2</f>
        <v>49.373077000000002</v>
      </c>
      <c r="X81" s="3">
        <f>24.7*(4.37*((Y79+X79)/2000)+1)/2</f>
        <v>55.056210985898751</v>
      </c>
      <c r="Y81" s="3">
        <f>24.7*(4.37*((Z79+Y79)/2000)+1)/2</f>
        <v>60.345221985898753</v>
      </c>
      <c r="Z81" s="3">
        <f>24.7*(4.37*((AA79+Z79)/2000)+1)/2</f>
        <v>67.528610981198327</v>
      </c>
      <c r="AA81" s="3">
        <f>24.7*(4.37*((AB79+AA79)/2000)+1)/2</f>
        <v>72.817621981198343</v>
      </c>
      <c r="AB81" s="3">
        <f>24.7*(4.37*((AC79+AB79)/2000)+1)/2</f>
        <v>80.001010976497923</v>
      </c>
      <c r="AC81" s="3" t="s">
        <v>10</v>
      </c>
      <c r="AG81" s="4"/>
      <c r="AH81" s="4"/>
      <c r="AI81" s="3"/>
      <c r="AJ81" s="15" t="s">
        <v>65</v>
      </c>
      <c r="AK81" s="3">
        <f>24.7*(4.37*((AL79+AK79)/2000)+1)/2</f>
        <v>62.239599981198346</v>
      </c>
      <c r="AL81" s="3">
        <f>24.7*(4.37*((AM79+AL79)/2000)+1)/2</f>
        <v>72.817621981198343</v>
      </c>
      <c r="AM81" s="3">
        <f>24.7*(4.37*((AN79+AM79)/2000)+1)/2</f>
        <v>86.39615400000001</v>
      </c>
      <c r="AN81" s="3">
        <f>24.7*(4.37*((AO79+AN79)/2000)+1)/2</f>
        <v>97.762421971797508</v>
      </c>
      <c r="AO81" s="3">
        <f>24.7*(4.37*((AP79+AO79)/2000)+1)/2</f>
        <v>108.34044397179751</v>
      </c>
      <c r="AP81" s="3">
        <f>24.7*(4.37*((AQ79+AP79)/2000)+1)/2</f>
        <v>122.70722196239667</v>
      </c>
      <c r="AQ81" s="3">
        <f>24.7*(4.37*((AR79+AQ79)/2000)+1)/2</f>
        <v>133.28524396239669</v>
      </c>
      <c r="AR81" s="3">
        <f>24.7*(4.37*((AS79+AR79)/2000)+1)/2</f>
        <v>147.65202195299585</v>
      </c>
      <c r="AS81" s="3" t="s">
        <v>10</v>
      </c>
      <c r="AW81" s="4"/>
      <c r="AX81" s="4"/>
      <c r="AY81" s="3"/>
      <c r="AZ81" s="15" t="s">
        <v>65</v>
      </c>
      <c r="BA81" s="3">
        <f>24.7*(4.37*((BB79+BA79)/2000)+1)/2</f>
        <v>112.1291999623967</v>
      </c>
      <c r="BB81" s="3">
        <f>24.7*(4.37*((BC79+BB79)/2000)+1)/2</f>
        <v>133.28524396239669</v>
      </c>
      <c r="BC81" s="3">
        <f>24.7*(4.37*((BD79+BC79)/2000)+1)/2</f>
        <v>160.44230800000003</v>
      </c>
      <c r="BD81" s="3">
        <f>24.7*(4.37*((BE79+BD79)/2000)+1)/2</f>
        <v>183.17484394359502</v>
      </c>
      <c r="BE81" s="3">
        <f>24.7*(4.37*((BF79+BE79)/2000)+1)/2</f>
        <v>204.330887943595</v>
      </c>
      <c r="BF81" s="3">
        <f>24.7*(4.37*((BG79+BF79)/2000)+1)/2</f>
        <v>233.06444392479332</v>
      </c>
      <c r="BG81" s="3">
        <f>24.7*(4.37*((BH79+BG79)/2000)+1)/2</f>
        <v>254.22048792479336</v>
      </c>
      <c r="BH81" s="3">
        <f>24.7*(4.37*((BI79+BH79)/2000)+1)/2</f>
        <v>282.95404390599168</v>
      </c>
      <c r="BI81" s="3" t="s">
        <v>10</v>
      </c>
      <c r="BM81" s="4"/>
      <c r="BN81" s="4"/>
      <c r="BO81" s="3"/>
      <c r="BP81" s="15" t="s">
        <v>65</v>
      </c>
      <c r="BQ81" s="3">
        <f>24.7*(4.37*((BR79+BQ79)/2000)+1)/2</f>
        <v>25.427434368531319</v>
      </c>
      <c r="BR81" s="3">
        <f>24.7*(4.37*((BS79+BR79)/2000)+1)/2</f>
        <v>28.07193986853132</v>
      </c>
      <c r="BS81" s="3">
        <f>24.7*(4.37*((BT79+BS79)/2000)+1)/2</f>
        <v>30.861538500000005</v>
      </c>
      <c r="BT81" s="3">
        <f>24.7*(4.37*((BU79+BT79)/2000)+1)/2</f>
        <v>34.610657052796981</v>
      </c>
      <c r="BU81" s="3">
        <f>24.7*(4.37*((BV79+BU79)/2000)+1)/2</f>
        <v>37.255162552796975</v>
      </c>
      <c r="BV81" s="3">
        <f>24.7*(4.37*((BW79+BV79)/2000)+1)/2</f>
        <v>41.149374237062645</v>
      </c>
      <c r="BW81" s="3">
        <f>24.7*(4.37*((BX79+BW79)/2000)+1)/2</f>
        <v>43.793879737062639</v>
      </c>
      <c r="BX81" s="3">
        <f>24.7*(4.37*((BY79+BX79)/2000)+1)/2</f>
        <v>47.688091421328302</v>
      </c>
      <c r="BY81" s="3" t="s">
        <v>10</v>
      </c>
      <c r="CC81" s="4"/>
      <c r="CD81" s="4"/>
      <c r="CE81" s="3"/>
      <c r="CF81" s="15" t="s">
        <v>65</v>
      </c>
      <c r="CG81" s="3">
        <f>24.7*(4.37*((CH79+CG79)/2000)+1)/2</f>
        <v>38.504868737062637</v>
      </c>
      <c r="CH81" s="3">
        <f>24.7*(4.37*((CI79+CH79)/2000)+1)/2</f>
        <v>43.793879737062639</v>
      </c>
      <c r="CI81" s="3">
        <f>24.7*(4.37*((CJ79+CI79)/2000)+1)/2</f>
        <v>49.373077000000002</v>
      </c>
      <c r="CJ81" s="3">
        <f>24.7*(4.37*((CK79+CJ79)/2000)+1)/2</f>
        <v>56.87131410559396</v>
      </c>
      <c r="CK81" s="3">
        <f>24.7*(4.37*((CL79+CK79)/2000)+1)/2</f>
        <v>62.160325105593955</v>
      </c>
      <c r="CL81" s="3">
        <f>24.7*(4.37*((CM79+CL79)/2000)+1)/2</f>
        <v>69.948748474125296</v>
      </c>
      <c r="CM81" s="3">
        <f>24.7*(4.37*((CN79+CM79)/2000)+1)/2</f>
        <v>75.237759474125284</v>
      </c>
      <c r="CN81" s="3">
        <f>24.7*(4.37*((CO79+CN79)/2000)+1)/2</f>
        <v>83.026182842656596</v>
      </c>
      <c r="CO81" s="3" t="s">
        <v>10</v>
      </c>
      <c r="CS81" s="4"/>
      <c r="CT81" s="4"/>
      <c r="CU81" s="3"/>
      <c r="CV81" s="15" t="s">
        <v>65</v>
      </c>
      <c r="CW81" s="3">
        <f>24.7*(4.37*((CX79+CW79)/2000)+1)/2</f>
        <v>64.659737474125279</v>
      </c>
      <c r="CX81" s="3">
        <f>24.7*(4.37*((CY79+CX79)/2000)+1)/2</f>
        <v>75.237759474125284</v>
      </c>
      <c r="CY81" s="3">
        <f>24.7*(4.37*((CZ79+CY79)/2000)+1)/2</f>
        <v>86.39615400000001</v>
      </c>
      <c r="CZ81" s="3">
        <f>24.7*(4.37*((DA79+CZ79)/2000)+1)/2</f>
        <v>101.39262821118791</v>
      </c>
      <c r="DA81" s="3">
        <f>24.7*(4.37*((DB79+DA79)/2000)+1)/2</f>
        <v>111.97065021118792</v>
      </c>
      <c r="DB81" s="3">
        <f>24.7*(4.37*((DC79+DB79)/2000)+1)/2</f>
        <v>127.54749694825058</v>
      </c>
      <c r="DC81" s="3">
        <f>24.7*(4.37*((DD79+DC79)/2000)+1)/2</f>
        <v>138.12551894825054</v>
      </c>
      <c r="DD81" s="3">
        <f>24.7*(4.37*((DE79+DD79)/2000)+1)/2</f>
        <v>153.7023656853132</v>
      </c>
      <c r="DE81" s="3" t="s">
        <v>10</v>
      </c>
      <c r="DI81" s="4"/>
      <c r="DJ81" s="4"/>
      <c r="DK81" s="3"/>
      <c r="DL81" s="15" t="s">
        <v>65</v>
      </c>
      <c r="DM81" s="3">
        <f>24.7*(4.37*((DN79+DM79)/2000)+1)/2</f>
        <v>116.96947494825056</v>
      </c>
      <c r="DN81" s="3">
        <f>24.7*(4.37*((DO79+DN79)/2000)+1)/2</f>
        <v>138.12551894825054</v>
      </c>
      <c r="DO81" s="3">
        <f>24.7*(4.37*((DP79+DO79)/2000)+1)/2</f>
        <v>160.44230800000003</v>
      </c>
      <c r="DP81" s="3">
        <f>24.7*(4.37*((DQ79+DP79)/2000)+1)/2</f>
        <v>190.4352564223758</v>
      </c>
      <c r="DQ81" s="3">
        <f>24.7*(4.37*((DR79+DQ79)/2000)+1)/2</f>
        <v>211.59130042237584</v>
      </c>
      <c r="DR81" s="3">
        <f>24.7*(4.37*((DS79+DR79)/2000)+1)/2</f>
        <v>242.74499389650117</v>
      </c>
      <c r="DS81" s="3">
        <f>24.7*(4.37*((DT79+DS79)/2000)+1)/2</f>
        <v>263.90103789650112</v>
      </c>
      <c r="DT81" s="3">
        <f>24.7*(4.37*((DU79+DT79)/2000)+1)/2</f>
        <v>295.05473137062637</v>
      </c>
      <c r="DU81" s="3" t="s">
        <v>10</v>
      </c>
    </row>
    <row r="82" spans="1:125" customFormat="1">
      <c r="A82" s="4"/>
      <c r="B82" s="5"/>
      <c r="C82" s="5"/>
      <c r="D82" s="15" t="s">
        <v>64</v>
      </c>
      <c r="E82" s="3">
        <f t="shared" ref="E82:I82" si="105">ABS(F79-E79)</f>
        <v>70.201798990154998</v>
      </c>
      <c r="F82" s="3">
        <f t="shared" si="105"/>
        <v>27.798201009845002</v>
      </c>
      <c r="G82" s="3">
        <f>ABS(H79-G79)</f>
        <v>98</v>
      </c>
      <c r="H82" s="2">
        <f t="shared" si="105"/>
        <v>7.3026984852324972</v>
      </c>
      <c r="I82" s="3">
        <f t="shared" si="105"/>
        <v>90.697301514767503</v>
      </c>
      <c r="J82" s="3">
        <f>ABS(K79-J79)</f>
        <v>42.403597980309996</v>
      </c>
      <c r="K82" s="3">
        <f>ABS(L79-K79)</f>
        <v>55.596402019690004</v>
      </c>
      <c r="L82" s="3">
        <f>ABS(M79-L79)</f>
        <v>77.504497475387552</v>
      </c>
      <c r="M82" s="3"/>
      <c r="Q82" s="4"/>
      <c r="R82" s="5"/>
      <c r="S82" s="5"/>
      <c r="T82" s="15" t="s">
        <v>64</v>
      </c>
      <c r="U82" s="3">
        <f t="shared" ref="U82:V82" si="106">ABS(V79-U79)</f>
        <v>140.40359798031</v>
      </c>
      <c r="V82" s="3">
        <f t="shared" si="106"/>
        <v>55.596402019690004</v>
      </c>
      <c r="W82" s="3">
        <f>ABS(X79-W79)</f>
        <v>196</v>
      </c>
      <c r="X82" s="2">
        <f t="shared" ref="X82:Y82" si="107">ABS(Y79-X79)</f>
        <v>14.605396970464994</v>
      </c>
      <c r="Y82" s="3">
        <f t="shared" si="107"/>
        <v>181.39460302953501</v>
      </c>
      <c r="Z82" s="3">
        <f>ABS(AA79-Z79)</f>
        <v>84.807195960619993</v>
      </c>
      <c r="AA82" s="3">
        <f>ABS(AB79-AA79)</f>
        <v>111.19280403938001</v>
      </c>
      <c r="AB82" s="3">
        <f>ABS(AC79-AB79)</f>
        <v>155.0089949507751</v>
      </c>
      <c r="AC82" s="3"/>
      <c r="AG82" s="4"/>
      <c r="AH82" s="5"/>
      <c r="AI82" s="5"/>
      <c r="AJ82" s="15" t="s">
        <v>64</v>
      </c>
      <c r="AK82" s="3">
        <f t="shared" ref="AK82:AL82" si="108">ABS(AL79-AK79)</f>
        <v>280.80719596061999</v>
      </c>
      <c r="AL82" s="3">
        <f t="shared" si="108"/>
        <v>111.19280403938001</v>
      </c>
      <c r="AM82" s="3">
        <f>ABS(AN79-AM79)</f>
        <v>392</v>
      </c>
      <c r="AN82" s="2">
        <f t="shared" ref="AN82:AO82" si="109">ABS(AO79-AN79)</f>
        <v>29.210793940929989</v>
      </c>
      <c r="AO82" s="3">
        <f t="shared" si="109"/>
        <v>362.78920605907001</v>
      </c>
      <c r="AP82" s="3">
        <f>ABS(AQ79-AP79)</f>
        <v>169.61439192123999</v>
      </c>
      <c r="AQ82" s="3">
        <f>ABS(AR79-AQ79)</f>
        <v>222.38560807876001</v>
      </c>
      <c r="AR82" s="3">
        <f>ABS(AS79-AR79)</f>
        <v>310.01798990155021</v>
      </c>
      <c r="AS82" s="3"/>
      <c r="AW82" s="4"/>
      <c r="AX82" s="5"/>
      <c r="AY82" s="5"/>
      <c r="AZ82" s="15" t="s">
        <v>64</v>
      </c>
      <c r="BA82" s="3">
        <f t="shared" ref="BA82:BB82" si="110">ABS(BB79-BA79)</f>
        <v>561.61439192123999</v>
      </c>
      <c r="BB82" s="3">
        <f t="shared" si="110"/>
        <v>222.38560807876001</v>
      </c>
      <c r="BC82" s="3">
        <f>ABS(BD79-BC79)</f>
        <v>784</v>
      </c>
      <c r="BD82" s="2">
        <f t="shared" ref="BD82:BE82" si="111">ABS(BE79-BD79)</f>
        <v>58.421587881859978</v>
      </c>
      <c r="BE82" s="3">
        <f t="shared" si="111"/>
        <v>725.57841211814002</v>
      </c>
      <c r="BF82" s="3">
        <f>ABS(BG79-BF79)</f>
        <v>339.22878384247997</v>
      </c>
      <c r="BG82" s="3">
        <f>ABS(BH79-BG79)</f>
        <v>444.77121615752003</v>
      </c>
      <c r="BH82" s="3">
        <f>ABS(BI79-BH79)</f>
        <v>620.03597980310042</v>
      </c>
      <c r="BI82" s="3"/>
      <c r="BM82" s="4"/>
      <c r="BN82" s="5"/>
      <c r="BO82" s="5"/>
      <c r="BP82" s="15" t="s">
        <v>64</v>
      </c>
      <c r="BQ82" s="3">
        <f t="shared" ref="BQ82:BR82" si="112">ABS(BR79-BQ79)</f>
        <v>92.62314338770301</v>
      </c>
      <c r="BR82" s="2">
        <f t="shared" si="112"/>
        <v>5.3768566122969901</v>
      </c>
      <c r="BS82" s="3">
        <f>ABS(BT79-BS79)</f>
        <v>98</v>
      </c>
      <c r="BT82" s="3">
        <f t="shared" ref="BT82:BU82" si="113">ABS(BU79-BT79)</f>
        <v>40.934715081554486</v>
      </c>
      <c r="BU82" s="3">
        <f t="shared" si="113"/>
        <v>57.065284918445514</v>
      </c>
      <c r="BV82" s="3">
        <f>ABS(BW79-BV79)</f>
        <v>87.24628677540602</v>
      </c>
      <c r="BW82" s="2">
        <f>ABS(BX79-BW79)</f>
        <v>10.75371322459398</v>
      </c>
      <c r="BX82" s="3">
        <f>ABS(BY79-BX79)</f>
        <v>133.55785846925755</v>
      </c>
      <c r="BY82" s="3"/>
      <c r="CC82" s="4"/>
      <c r="CD82" s="5"/>
      <c r="CE82" s="5"/>
      <c r="CF82" s="15" t="s">
        <v>64</v>
      </c>
      <c r="CG82" s="3">
        <f t="shared" ref="CG82:CH82" si="114">ABS(CH79-CG79)</f>
        <v>185.24628677540602</v>
      </c>
      <c r="CH82" s="2">
        <f t="shared" si="114"/>
        <v>10.75371322459398</v>
      </c>
      <c r="CI82" s="3">
        <f>ABS(CJ79-CI79)</f>
        <v>196</v>
      </c>
      <c r="CJ82" s="3">
        <f t="shared" ref="CJ82:CK82" si="115">ABS(CK79-CJ79)</f>
        <v>81.869430163108973</v>
      </c>
      <c r="CK82" s="3">
        <f t="shared" si="115"/>
        <v>114.13056983689103</v>
      </c>
      <c r="CL82" s="3">
        <f>ABS(CM79-CL79)</f>
        <v>174.49257355081204</v>
      </c>
      <c r="CM82" s="3">
        <f>ABS(CN79-CM79)</f>
        <v>21.50742644918796</v>
      </c>
      <c r="CN82" s="3">
        <f>ABS(CO79-CN79)</f>
        <v>267.11571693851511</v>
      </c>
      <c r="CO82" s="3"/>
      <c r="CS82" s="4"/>
      <c r="CT82" s="5"/>
      <c r="CU82" s="5"/>
      <c r="CV82" s="15" t="s">
        <v>64</v>
      </c>
      <c r="CW82" s="3">
        <f t="shared" ref="CW82:CX82" si="116">ABS(CX79-CW79)</f>
        <v>370.49257355081204</v>
      </c>
      <c r="CX82" s="3">
        <f t="shared" si="116"/>
        <v>21.50742644918796</v>
      </c>
      <c r="CY82" s="3">
        <f>ABS(CZ79-CY79)</f>
        <v>392</v>
      </c>
      <c r="CZ82" s="3">
        <f t="shared" ref="CZ82:DA82" si="117">ABS(DA79-CZ79)</f>
        <v>163.73886032621795</v>
      </c>
      <c r="DA82" s="3">
        <f t="shared" si="117"/>
        <v>228.26113967378205</v>
      </c>
      <c r="DB82" s="3">
        <f>ABS(DC79-DB79)</f>
        <v>348.98514710162408</v>
      </c>
      <c r="DC82" s="3">
        <f>ABS(DD79-DC79)</f>
        <v>43.014852898375921</v>
      </c>
      <c r="DD82" s="3">
        <f>ABS(DE79-DD79)</f>
        <v>534.23143387703021</v>
      </c>
      <c r="DE82" s="3"/>
      <c r="DI82" s="4"/>
      <c r="DJ82" s="5"/>
      <c r="DK82" s="5"/>
      <c r="DL82" s="15" t="s">
        <v>64</v>
      </c>
      <c r="DM82" s="3">
        <f t="shared" ref="DM82:DQ82" si="118">ABS(DN79-DM79)</f>
        <v>740.98514710162408</v>
      </c>
      <c r="DN82" s="3">
        <f t="shared" si="118"/>
        <v>43.014852898375921</v>
      </c>
      <c r="DO82" s="3">
        <f>ABS(DP79-DO79)</f>
        <v>784</v>
      </c>
      <c r="DP82" s="3">
        <f t="shared" ref="DP82:DT82" si="119">ABS(DQ79-DP79)</f>
        <v>327.47772065243589</v>
      </c>
      <c r="DQ82" s="3">
        <f t="shared" si="119"/>
        <v>456.52227934756411</v>
      </c>
      <c r="DR82" s="3">
        <f>ABS(DS79-DR79)</f>
        <v>697.97029420324816</v>
      </c>
      <c r="DS82" s="3">
        <f>ABS(DT79-DS79)</f>
        <v>86.029705796751841</v>
      </c>
      <c r="DT82" s="3">
        <f>ABS(DU79-DT79)</f>
        <v>1068.4628677540604</v>
      </c>
      <c r="DU82" s="3"/>
    </row>
    <row r="83" spans="1:125" customFormat="1">
      <c r="A83" s="5"/>
      <c r="B83" s="5"/>
      <c r="C83" s="5"/>
      <c r="D83" s="15" t="s">
        <v>11</v>
      </c>
      <c r="E83" s="5">
        <f>E82/E81</f>
        <v>2.8281632317361951</v>
      </c>
      <c r="F83" s="6">
        <f>F82/F81</f>
        <v>1.0120616250200485</v>
      </c>
      <c r="G83" s="5">
        <f>G82/G81</f>
        <v>3.1754735753047432</v>
      </c>
      <c r="H83" s="6">
        <f>H82/H81</f>
        <v>0.21667731736946932</v>
      </c>
      <c r="I83" s="5">
        <f>I82/I81</f>
        <v>2.495275453794219</v>
      </c>
      <c r="J83" s="5">
        <f>J82/J81</f>
        <v>1.061700934942168</v>
      </c>
      <c r="K83" s="5">
        <f>K82/K81</f>
        <v>1.3055760094361564</v>
      </c>
      <c r="L83" s="5">
        <f>L82/L81</f>
        <v>1.6784764271852184</v>
      </c>
      <c r="M83" s="5" t="s">
        <v>10</v>
      </c>
      <c r="Q83" s="5"/>
      <c r="R83" s="5"/>
      <c r="S83" s="5"/>
      <c r="T83" s="15" t="s">
        <v>11</v>
      </c>
      <c r="U83" s="5">
        <f>U82/U81</f>
        <v>3.7646963655979184</v>
      </c>
      <c r="V83" s="6">
        <f>V82/V81</f>
        <v>1.3055760094361564</v>
      </c>
      <c r="W83" s="5">
        <f>W82/W81</f>
        <v>3.9697748633329049</v>
      </c>
      <c r="X83" s="6">
        <f>X82/X81</f>
        <v>0.26528154969120188</v>
      </c>
      <c r="Y83" s="5">
        <f>Y82/Y81</f>
        <v>3.0059480611724756</v>
      </c>
      <c r="Z83" s="5">
        <f>Z82/Z81</f>
        <v>1.2558705817928413</v>
      </c>
      <c r="AA83" s="5">
        <f>AA82/AA81</f>
        <v>1.5270040549812272</v>
      </c>
      <c r="AB83" s="5">
        <f>AB82/AB81</f>
        <v>1.9375879511861724</v>
      </c>
      <c r="AC83" s="5" t="s">
        <v>10</v>
      </c>
      <c r="AG83" s="5"/>
      <c r="AH83" s="5"/>
      <c r="AI83" s="5"/>
      <c r="AJ83" s="15" t="s">
        <v>11</v>
      </c>
      <c r="AK83" s="5">
        <f>AK82/AK81</f>
        <v>4.5117127366732381</v>
      </c>
      <c r="AL83" s="6">
        <f>AL82/AL81</f>
        <v>1.5270040549812272</v>
      </c>
      <c r="AM83" s="5">
        <f>AM82/AM81</f>
        <v>4.537239007190065</v>
      </c>
      <c r="AN83" s="6">
        <f>AN82/AN81</f>
        <v>0.29879368116879013</v>
      </c>
      <c r="AO83" s="5">
        <f>AO82/AO81</f>
        <v>3.3486036493768565</v>
      </c>
      <c r="AP83" s="5">
        <f>AP82/AP81</f>
        <v>1.3822690238494513</v>
      </c>
      <c r="AQ83" s="5">
        <f>AQ82/AQ81</f>
        <v>1.6684938367333515</v>
      </c>
      <c r="AR83" s="5">
        <f>AR82/AR81</f>
        <v>2.0996528581250491</v>
      </c>
      <c r="AS83" s="5" t="s">
        <v>10</v>
      </c>
      <c r="AW83" s="5"/>
      <c r="AX83" s="5"/>
      <c r="AY83" s="5"/>
      <c r="AZ83" s="15" t="s">
        <v>11</v>
      </c>
      <c r="BA83" s="5">
        <f>BA82/BA81</f>
        <v>5.0086363954222559</v>
      </c>
      <c r="BB83" s="5">
        <f>BB82/BB81</f>
        <v>1.6684938367333515</v>
      </c>
      <c r="BC83" s="5">
        <f>BC82/BC81</f>
        <v>4.8864916602919966</v>
      </c>
      <c r="BD83" s="6">
        <f>BD82/BD81</f>
        <v>0.31893892536821117</v>
      </c>
      <c r="BE83" s="5">
        <f>BE82/BE81</f>
        <v>3.5509972056619947</v>
      </c>
      <c r="BF83" s="5">
        <f>BF82/BF81</f>
        <v>1.4555149559919334</v>
      </c>
      <c r="BG83" s="5">
        <f>BG82/BG81</f>
        <v>1.7495490618722191</v>
      </c>
      <c r="BH83" s="5">
        <f>BH82/BH81</f>
        <v>2.191295700333233</v>
      </c>
      <c r="BI83" s="5" t="s">
        <v>10</v>
      </c>
      <c r="BM83" s="5"/>
      <c r="BN83" s="5"/>
      <c r="BO83" s="5"/>
      <c r="BP83" s="15" t="s">
        <v>11</v>
      </c>
      <c r="BQ83" s="5">
        <f>BQ82/BQ81</f>
        <v>3.6426460509256993</v>
      </c>
      <c r="BR83" s="6">
        <f>BR82/BR81</f>
        <v>0.19153847712264635</v>
      </c>
      <c r="BS83" s="5">
        <f>BS82/BS81</f>
        <v>3.1754735753047432</v>
      </c>
      <c r="BT83" s="5">
        <f>BT82/BT81</f>
        <v>1.182719964521634</v>
      </c>
      <c r="BU83" s="5">
        <f>BU82/BU81</f>
        <v>1.5317416703678097</v>
      </c>
      <c r="BV83" s="5">
        <f>BV82/BV81</f>
        <v>2.1202336218475115</v>
      </c>
      <c r="BW83" s="6">
        <f>BW82/BW81</f>
        <v>0.24555287837385054</v>
      </c>
      <c r="BX83" s="5">
        <f>BX82/BX81</f>
        <v>2.8006543035925393</v>
      </c>
      <c r="BY83" s="5" t="s">
        <v>10</v>
      </c>
      <c r="CC83" s="5"/>
      <c r="CD83" s="5"/>
      <c r="CE83" s="5"/>
      <c r="CF83" s="15" t="s">
        <v>11</v>
      </c>
      <c r="CG83" s="5">
        <f>CG82/CG81</f>
        <v>4.8109834639456457</v>
      </c>
      <c r="CH83" s="6">
        <f>CH82/CH81</f>
        <v>0.24555287837385054</v>
      </c>
      <c r="CI83" s="5">
        <f>CI82/CI81</f>
        <v>3.9697748633329049</v>
      </c>
      <c r="CJ83" s="5">
        <f>CJ82/CJ81</f>
        <v>1.4395558015610572</v>
      </c>
      <c r="CK83" s="5">
        <f>CK82/CK81</f>
        <v>1.8360677754341435</v>
      </c>
      <c r="CL83" s="5">
        <f>CL82/CL81</f>
        <v>2.4945774921957109</v>
      </c>
      <c r="CM83" s="6">
        <f>CM82/CM81</f>
        <v>0.28585947534209194</v>
      </c>
      <c r="CN83" s="5">
        <f>CN82/CN81</f>
        <v>3.2172467502778934</v>
      </c>
      <c r="CO83" s="5" t="s">
        <v>10</v>
      </c>
      <c r="CS83" s="5"/>
      <c r="CT83" s="5"/>
      <c r="CU83" s="5"/>
      <c r="CV83" s="15" t="s">
        <v>11</v>
      </c>
      <c r="CW83" s="5">
        <f>CW82/CW81</f>
        <v>5.7298805721113713</v>
      </c>
      <c r="CX83" s="6">
        <f>CX82/CX81</f>
        <v>0.28585947534209194</v>
      </c>
      <c r="CY83" s="5">
        <f>CY82/CY81</f>
        <v>4.537239007190065</v>
      </c>
      <c r="CZ83" s="5">
        <f>CZ82/CZ81</f>
        <v>1.6148990633241185</v>
      </c>
      <c r="DA83" s="5">
        <f>DA82/DA81</f>
        <v>2.0385801032972353</v>
      </c>
      <c r="DB83" s="5">
        <f>DB82/DB81</f>
        <v>2.736119135628484</v>
      </c>
      <c r="DC83" s="6">
        <f>DC82/DC81</f>
        <v>0.31141857946243562</v>
      </c>
      <c r="DD83" s="5">
        <f>DD82/DD81</f>
        <v>3.475752838904274</v>
      </c>
      <c r="DE83" s="5" t="s">
        <v>10</v>
      </c>
      <c r="DI83" s="5"/>
      <c r="DJ83" s="5"/>
      <c r="DK83" s="5"/>
      <c r="DL83" s="15" t="s">
        <v>11</v>
      </c>
      <c r="DM83" s="5">
        <f>DM82/DM81</f>
        <v>6.3348591367914535</v>
      </c>
      <c r="DN83" s="6">
        <f>DN82/DN81</f>
        <v>0.31141857946243562</v>
      </c>
      <c r="DO83" s="5">
        <f>DO82/DO81</f>
        <v>4.8864916602919966</v>
      </c>
      <c r="DP83" s="5">
        <f>DP82/DP81</f>
        <v>1.7196275878984657</v>
      </c>
      <c r="DQ83" s="5">
        <f>DQ82/DQ81</f>
        <v>2.1575663953870512</v>
      </c>
      <c r="DR83" s="5">
        <f>DR82/DR81</f>
        <v>2.8753231240716781</v>
      </c>
      <c r="DS83" s="6">
        <f>DS82/DS81</f>
        <v>0.32599229803139945</v>
      </c>
      <c r="DT83" s="5">
        <f>DT82/DT81</f>
        <v>3.6212361780836342</v>
      </c>
      <c r="DU83" s="5" t="s">
        <v>10</v>
      </c>
    </row>
    <row r="84" spans="1:125" customFormat="1">
      <c r="A84" s="5"/>
      <c r="B84" s="9"/>
      <c r="C84" s="9"/>
      <c r="D84" s="15" t="s">
        <v>12</v>
      </c>
      <c r="F84" s="7">
        <f>ABS((2.71828182845904^(-3.5*0.24/(0.0207*F79+18.96)*(G79-F79)))-(2.71828182845904^(-5.75*0.24/(0.0207*F79+18.96)*(G79-F79))))</f>
        <v>0.17657652078905298</v>
      </c>
      <c r="H84" s="7">
        <f>ABS((2.71828182845904^(-3.5*0.24/(0.0207*H79+18.96)*(I79-H79)))-(2.71828182845904^(-5.75*0.24/(0.0207*H79+18.96)*(I79-H79))))</f>
        <v>0.10806265396926951</v>
      </c>
      <c r="I84" s="3"/>
      <c r="J84" s="7" t="s">
        <v>10</v>
      </c>
      <c r="M84" s="5"/>
      <c r="Q84" s="5"/>
      <c r="R84" s="9"/>
      <c r="S84" s="9"/>
      <c r="T84" s="15" t="s">
        <v>12</v>
      </c>
      <c r="V84" s="7">
        <f>ABS((2.71828182845904^(-3.5*0.24/(0.0207*V79+18.96)*(W79-V79)))-(2.71828182845904^(-5.75*0.24/(0.0207*V79+18.96)*(W79-V79))))</f>
        <v>0.1332440576405588</v>
      </c>
      <c r="X84" s="7">
        <f>ABS((2.71828182845904^(-3.5*0.24/(0.0207*X79+18.96)*(Y79-X79)))-(2.71828182845904^(-5.75*0.24/(0.0207*X79+18.96)*(Y79-X79))))</f>
        <v>0.14168554678860235</v>
      </c>
      <c r="Y84" s="3"/>
      <c r="Z84" s="7" t="s">
        <v>10</v>
      </c>
      <c r="AC84" s="5"/>
      <c r="AG84" s="5"/>
      <c r="AH84" s="9"/>
      <c r="AI84" s="9"/>
      <c r="AJ84" s="15" t="s">
        <v>12</v>
      </c>
      <c r="AL84" s="7">
        <f>ABS((2.71828182845904^(-3.5*0.24/(0.0207*AL79+18.96)*(AM79-AL79)))-(2.71828182845904^(-5.75*0.24/(0.0207*AL79+18.96)*(AM79-AL79))))</f>
        <v>7.8791692278240386E-2</v>
      </c>
      <c r="AN84" s="7">
        <f>ABS((2.71828182845904^(-3.5*0.24/(0.0207*AN79+18.96)*(AO79-AN79)))-(2.71828182845904^(-5.75*0.24/(0.0207*AN79+18.96)*(AO79-AN79))))</f>
        <v>0.1639308007872064</v>
      </c>
      <c r="AO84" s="3"/>
      <c r="AP84" s="7" t="s">
        <v>10</v>
      </c>
      <c r="AS84" s="5"/>
      <c r="AW84" s="5"/>
      <c r="AX84" s="9"/>
      <c r="AY84" s="9"/>
      <c r="AZ84" s="15" t="s">
        <v>12</v>
      </c>
      <c r="BB84" s="7" t="s">
        <v>10</v>
      </c>
      <c r="BD84" s="7">
        <f>ABS((2.71828182845904^(-3.5*0.24/(0.0207*BD79+18.96)*(BE79-BD79)))-(2.71828182845904^(-5.75*0.24/(0.0207*BD79+18.96)*(BE79-BD79))))</f>
        <v>0.1746290643589325</v>
      </c>
      <c r="BE84" s="3"/>
      <c r="BF84" s="7" t="s">
        <v>10</v>
      </c>
      <c r="BI84" s="5"/>
      <c r="BM84" s="5"/>
      <c r="BN84" s="9"/>
      <c r="BO84" s="9"/>
      <c r="BP84" s="15" t="s">
        <v>12</v>
      </c>
      <c r="BR84" s="7">
        <f>ABS((2.71828182845904^(-3.5*0.24/(0.0207*BR79+18.96)*(BS79-BR79)))-(2.71828182845904^(-5.75*0.24/(0.0207*BR79+18.96)*(BS79-BR79))))</f>
        <v>9.1709509020873603E-2</v>
      </c>
      <c r="BT84" s="8" t="s">
        <v>10</v>
      </c>
      <c r="BU84" s="3"/>
      <c r="BV84" s="7" t="s">
        <v>10</v>
      </c>
      <c r="BW84" s="7">
        <f>ABS((2.71828182845904^(-3.5*0.24/(0.0207*BW79+18.96)*(BX79-BW79)))-(2.71828182845904^(-5.75*0.24/(0.0207*BW79+18.96)*(BX79-BW79))))</f>
        <v>0.12787550766575739</v>
      </c>
      <c r="BY84" s="5"/>
      <c r="CC84" s="5"/>
      <c r="CD84" s="9"/>
      <c r="CE84" s="9"/>
      <c r="CF84" s="15" t="s">
        <v>12</v>
      </c>
      <c r="CH84" s="7">
        <f>ABS((2.71828182845904^(-3.5*0.24/(0.0207*CH79+18.96)*(CI79-CH79)))-(2.71828182845904^(-5.75*0.24/(0.0207*CH79+18.96)*(CI79-CH79))))</f>
        <v>0.12787550766575739</v>
      </c>
      <c r="CJ84" s="7" t="s">
        <v>10</v>
      </c>
      <c r="CK84" s="3"/>
      <c r="CL84" s="7" t="s">
        <v>10</v>
      </c>
      <c r="CM84" s="7">
        <f>ABS((2.71828182845904^(-3.5*0.24/(0.0207*CM79+18.96)*(CN79-CM79)))-(2.71828182845904^(-5.75*0.24/(0.0207*CM79+18.96)*(CN79-CM79))))</f>
        <v>0.15572659047002979</v>
      </c>
      <c r="CO84" s="5"/>
      <c r="CS84" s="5"/>
      <c r="CT84" s="9"/>
      <c r="CU84" s="9"/>
      <c r="CV84" s="15" t="s">
        <v>12</v>
      </c>
      <c r="CX84" s="7">
        <f>ABS((2.71828182845904^(-3.5*0.24/(0.0207*CX79+18.96)*(CY79-CX79)))-(2.71828182845904^(-5.75*0.24/(0.0207*CX79+18.96)*(CY79-CX79))))</f>
        <v>0.15572659047002979</v>
      </c>
      <c r="CZ84" s="7"/>
      <c r="DA84" s="3"/>
      <c r="DB84" s="7" t="s">
        <v>10</v>
      </c>
      <c r="DC84" s="7">
        <f>ABS((2.71828182845904^(-3.5*0.24/(0.0207*DC79+18.96)*(DD79-DC79)))-(2.71828182845904^(-5.75*0.24/(0.0207*DC79+18.96)*(DD79-DC79))))</f>
        <v>0.17103550573071036</v>
      </c>
      <c r="DE84" s="5"/>
      <c r="DI84" s="5"/>
      <c r="DJ84" s="9"/>
      <c r="DK84" s="9"/>
      <c r="DL84" s="15" t="s">
        <v>12</v>
      </c>
      <c r="DN84" s="7">
        <f>ABS((2.71828182845904^(-3.5*0.24/(0.0207*DN79+18.96)*(DO79-DN79)))-(2.71828182845904^(-5.75*0.24/(0.0207*DN79+18.96)*(DO79-DN79))))</f>
        <v>0.17103550573071036</v>
      </c>
      <c r="DP84" s="7" t="s">
        <v>10</v>
      </c>
      <c r="DQ84" s="3"/>
      <c r="DR84" s="7" t="s">
        <v>10</v>
      </c>
      <c r="DS84" s="7">
        <f>ABS((2.71828182845904^(-3.5*0.24/(0.0207*DS79+18.96)*(DT79-DS79)))-(2.71828182845904^(-5.75*0.24/(0.0207*DS79+18.96)*(DT79-DS79))))</f>
        <v>0.17740853769418496</v>
      </c>
      <c r="DU84" s="5"/>
    </row>
    <row r="85" spans="1:125">
      <c r="A85" s="5"/>
      <c r="Q85" s="5"/>
      <c r="AG85" s="5"/>
      <c r="AW85" s="5"/>
      <c r="BM85" s="5"/>
      <c r="CC85" s="5"/>
      <c r="CS85" s="5"/>
      <c r="DI85" s="5"/>
    </row>
    <row r="86" spans="1:125">
      <c r="B86" s="1" t="s">
        <v>10</v>
      </c>
      <c r="C86" s="2" t="s">
        <v>10</v>
      </c>
      <c r="R86" s="1" t="s">
        <v>10</v>
      </c>
      <c r="S86" s="2" t="s">
        <v>10</v>
      </c>
      <c r="AH86" s="1" t="s">
        <v>10</v>
      </c>
      <c r="AI86" s="2" t="s">
        <v>10</v>
      </c>
      <c r="AX86" s="1" t="s">
        <v>10</v>
      </c>
      <c r="AY86" s="2" t="s">
        <v>10</v>
      </c>
      <c r="BN86" s="1" t="s">
        <v>10</v>
      </c>
      <c r="BO86" s="2" t="s">
        <v>10</v>
      </c>
      <c r="CD86" s="1" t="s">
        <v>10</v>
      </c>
      <c r="CE86" s="2" t="s">
        <v>10</v>
      </c>
      <c r="CT86" s="1" t="s">
        <v>10</v>
      </c>
      <c r="CU86" s="11" t="s">
        <v>10</v>
      </c>
      <c r="DJ86" s="1" t="s">
        <v>10</v>
      </c>
      <c r="DK86" s="2" t="s">
        <v>10</v>
      </c>
    </row>
    <row r="87" spans="1:125" customFormat="1">
      <c r="A87" s="9"/>
      <c r="B87" s="4"/>
      <c r="C87" s="3"/>
      <c r="D87" s="3"/>
      <c r="E87" s="1" t="s">
        <v>0</v>
      </c>
      <c r="F87" s="1" t="s">
        <v>1</v>
      </c>
      <c r="G87" s="1" t="s">
        <v>2</v>
      </c>
      <c r="H87" s="1" t="s">
        <v>3</v>
      </c>
      <c r="I87" s="1" t="s">
        <v>4</v>
      </c>
      <c r="J87" s="1" t="s">
        <v>5</v>
      </c>
      <c r="K87" s="1" t="s">
        <v>6</v>
      </c>
      <c r="L87" s="1" t="s">
        <v>7</v>
      </c>
      <c r="M87" s="1" t="s">
        <v>8</v>
      </c>
      <c r="N87" s="10"/>
      <c r="Q87" s="9"/>
      <c r="R87" s="4"/>
      <c r="S87" s="3"/>
      <c r="T87" s="3"/>
      <c r="U87" s="11" t="s">
        <v>13</v>
      </c>
      <c r="V87" s="11" t="s">
        <v>15</v>
      </c>
      <c r="W87" s="11" t="s">
        <v>14</v>
      </c>
      <c r="X87" s="11" t="s">
        <v>16</v>
      </c>
      <c r="Y87" s="11" t="s">
        <v>17</v>
      </c>
      <c r="Z87" s="11" t="s">
        <v>18</v>
      </c>
      <c r="AA87" s="11" t="s">
        <v>19</v>
      </c>
      <c r="AB87" s="11" t="s">
        <v>20</v>
      </c>
      <c r="AC87" s="11" t="s">
        <v>21</v>
      </c>
      <c r="AG87" s="9"/>
      <c r="AH87" s="4"/>
      <c r="AI87" s="3"/>
      <c r="AJ87" s="3"/>
      <c r="AK87" s="11" t="s">
        <v>23</v>
      </c>
      <c r="AL87" s="11" t="s">
        <v>27</v>
      </c>
      <c r="AM87" s="11" t="s">
        <v>22</v>
      </c>
      <c r="AN87" s="11" t="s">
        <v>24</v>
      </c>
      <c r="AO87" s="11" t="s">
        <v>28</v>
      </c>
      <c r="AP87" s="11" t="s">
        <v>25</v>
      </c>
      <c r="AQ87" s="11" t="s">
        <v>29</v>
      </c>
      <c r="AR87" s="11" t="s">
        <v>26</v>
      </c>
      <c r="AS87" s="11" t="s">
        <v>30</v>
      </c>
      <c r="AW87" s="9"/>
      <c r="AX87" s="4"/>
      <c r="AY87" s="3"/>
      <c r="AZ87" s="3"/>
      <c r="BA87" s="11" t="s">
        <v>31</v>
      </c>
      <c r="BB87" s="11" t="s">
        <v>32</v>
      </c>
      <c r="BC87" s="11" t="s">
        <v>33</v>
      </c>
      <c r="BD87" s="11" t="s">
        <v>34</v>
      </c>
      <c r="BE87" s="11" t="s">
        <v>35</v>
      </c>
      <c r="BF87" s="11" t="s">
        <v>36</v>
      </c>
      <c r="BG87" s="11" t="s">
        <v>37</v>
      </c>
      <c r="BH87" s="11" t="s">
        <v>38</v>
      </c>
      <c r="BI87" s="11" t="s">
        <v>39</v>
      </c>
      <c r="BM87" s="9"/>
      <c r="BN87" s="4"/>
      <c r="BO87" s="3"/>
      <c r="BP87" s="3"/>
      <c r="BQ87" s="1" t="s">
        <v>0</v>
      </c>
      <c r="BR87" s="11" t="s">
        <v>42</v>
      </c>
      <c r="BS87" s="1" t="s">
        <v>2</v>
      </c>
      <c r="BT87" s="1" t="s">
        <v>3</v>
      </c>
      <c r="BU87" s="11" t="s">
        <v>43</v>
      </c>
      <c r="BV87" s="1" t="s">
        <v>5</v>
      </c>
      <c r="BW87" s="11" t="s">
        <v>44</v>
      </c>
      <c r="BX87" s="1" t="s">
        <v>7</v>
      </c>
      <c r="BY87" s="11" t="s">
        <v>45</v>
      </c>
      <c r="BZ87" s="10"/>
      <c r="CC87" s="9"/>
      <c r="CD87" s="4"/>
      <c r="CE87" s="3"/>
      <c r="CF87" s="3"/>
      <c r="CG87" s="11" t="s">
        <v>13</v>
      </c>
      <c r="CH87" s="11" t="s">
        <v>46</v>
      </c>
      <c r="CI87" s="11" t="s">
        <v>14</v>
      </c>
      <c r="CJ87" s="11" t="s">
        <v>16</v>
      </c>
      <c r="CK87" s="11" t="s">
        <v>47</v>
      </c>
      <c r="CL87" s="11" t="s">
        <v>18</v>
      </c>
      <c r="CM87" s="11" t="s">
        <v>48</v>
      </c>
      <c r="CN87" s="11" t="s">
        <v>20</v>
      </c>
      <c r="CO87" s="11" t="s">
        <v>49</v>
      </c>
      <c r="CS87" s="9"/>
      <c r="CT87" s="4"/>
      <c r="CU87" s="3"/>
      <c r="CV87" s="3"/>
      <c r="CW87" s="11" t="s">
        <v>23</v>
      </c>
      <c r="CX87" s="11" t="s">
        <v>50</v>
      </c>
      <c r="CY87" s="11" t="s">
        <v>22</v>
      </c>
      <c r="CZ87" s="11" t="s">
        <v>24</v>
      </c>
      <c r="DA87" s="11" t="s">
        <v>51</v>
      </c>
      <c r="DB87" s="11" t="s">
        <v>25</v>
      </c>
      <c r="DC87" s="11" t="s">
        <v>52</v>
      </c>
      <c r="DD87" s="11" t="s">
        <v>26</v>
      </c>
      <c r="DE87" s="11" t="s">
        <v>53</v>
      </c>
      <c r="DI87" s="9"/>
      <c r="DJ87" s="4"/>
      <c r="DK87" s="3"/>
      <c r="DL87" s="3"/>
      <c r="DM87" s="11" t="s">
        <v>31</v>
      </c>
      <c r="DN87" s="11" t="s">
        <v>54</v>
      </c>
      <c r="DO87" s="11" t="s">
        <v>33</v>
      </c>
      <c r="DP87" s="11" t="s">
        <v>34</v>
      </c>
      <c r="DQ87" s="11" t="s">
        <v>57</v>
      </c>
      <c r="DR87" s="11" t="s">
        <v>36</v>
      </c>
      <c r="DS87" s="11" t="s">
        <v>55</v>
      </c>
      <c r="DT87" s="11" t="s">
        <v>38</v>
      </c>
      <c r="DU87" s="11" t="s">
        <v>56</v>
      </c>
    </row>
    <row r="88" spans="1:125" customFormat="1">
      <c r="A88" s="1">
        <f>A78-10</f>
        <v>520</v>
      </c>
      <c r="B88" s="1">
        <v>98</v>
      </c>
      <c r="C88" s="2">
        <f>B88*(2^(A88/1200))</f>
        <v>132.33429472448262</v>
      </c>
      <c r="D88" s="2" t="s">
        <v>66</v>
      </c>
      <c r="E88" s="4">
        <v>2</v>
      </c>
      <c r="F88" s="4">
        <v>2</v>
      </c>
      <c r="G88" s="4">
        <v>3</v>
      </c>
      <c r="H88" s="4">
        <v>4</v>
      </c>
      <c r="I88" s="4">
        <v>3</v>
      </c>
      <c r="J88" s="4">
        <v>5</v>
      </c>
      <c r="K88" s="4">
        <v>4</v>
      </c>
      <c r="L88" s="4">
        <v>6</v>
      </c>
      <c r="M88" s="4">
        <v>5</v>
      </c>
      <c r="N88" s="10"/>
      <c r="Q88" s="1">
        <f>Q78-10</f>
        <v>520</v>
      </c>
      <c r="R88" s="1">
        <f>98*2</f>
        <v>196</v>
      </c>
      <c r="S88" s="2">
        <f>R88*(2^(Q88/1200))</f>
        <v>264.66858944896524</v>
      </c>
      <c r="T88" s="2" t="s">
        <v>66</v>
      </c>
      <c r="U88" s="4">
        <v>2</v>
      </c>
      <c r="V88" s="4">
        <v>2</v>
      </c>
      <c r="W88" s="4">
        <v>3</v>
      </c>
      <c r="X88" s="4">
        <v>4</v>
      </c>
      <c r="Y88" s="4">
        <v>3</v>
      </c>
      <c r="Z88" s="4">
        <v>5</v>
      </c>
      <c r="AA88" s="4">
        <v>4</v>
      </c>
      <c r="AB88" s="4">
        <v>6</v>
      </c>
      <c r="AC88" s="4">
        <v>5</v>
      </c>
      <c r="AG88" s="1">
        <f>AG78-10</f>
        <v>520</v>
      </c>
      <c r="AH88" s="1">
        <f>98*4</f>
        <v>392</v>
      </c>
      <c r="AI88" s="2">
        <f>AH88*(2^(AG88/1200))</f>
        <v>529.33717889793047</v>
      </c>
      <c r="AJ88" s="2" t="s">
        <v>66</v>
      </c>
      <c r="AK88" s="4">
        <v>2</v>
      </c>
      <c r="AL88" s="4">
        <v>2</v>
      </c>
      <c r="AM88" s="4">
        <v>3</v>
      </c>
      <c r="AN88" s="4">
        <v>4</v>
      </c>
      <c r="AO88" s="4">
        <v>3</v>
      </c>
      <c r="AP88" s="4">
        <v>5</v>
      </c>
      <c r="AQ88" s="4">
        <v>4</v>
      </c>
      <c r="AR88" s="4">
        <v>6</v>
      </c>
      <c r="AS88" s="4">
        <v>5</v>
      </c>
      <c r="AW88" s="1">
        <f>AW78-10</f>
        <v>520</v>
      </c>
      <c r="AX88" s="1">
        <f>98*8</f>
        <v>784</v>
      </c>
      <c r="AY88" s="2">
        <f>AX88*(2^(AW88/1200))</f>
        <v>1058.6743577958609</v>
      </c>
      <c r="AZ88" s="2" t="s">
        <v>66</v>
      </c>
      <c r="BA88" s="4">
        <v>2</v>
      </c>
      <c r="BB88" s="4">
        <v>2</v>
      </c>
      <c r="BC88" s="4">
        <v>3</v>
      </c>
      <c r="BD88" s="4">
        <v>4</v>
      </c>
      <c r="BE88" s="4">
        <v>3</v>
      </c>
      <c r="BF88" s="4">
        <v>5</v>
      </c>
      <c r="BG88" s="4">
        <v>4</v>
      </c>
      <c r="BH88" s="4">
        <v>6</v>
      </c>
      <c r="BI88" s="4">
        <v>5</v>
      </c>
      <c r="BM88" s="1">
        <f>BM78+10</f>
        <v>680</v>
      </c>
      <c r="BN88" s="1">
        <v>98</v>
      </c>
      <c r="BO88" s="2">
        <f>BN88*(2^(BM88/1200))</f>
        <v>145.1475601240833</v>
      </c>
      <c r="BP88" s="2" t="s">
        <v>66</v>
      </c>
      <c r="BQ88" s="4">
        <v>2</v>
      </c>
      <c r="BR88" s="4">
        <v>2</v>
      </c>
      <c r="BS88" s="4">
        <v>3</v>
      </c>
      <c r="BT88" s="4">
        <v>4</v>
      </c>
      <c r="BU88" s="4">
        <v>3</v>
      </c>
      <c r="BV88" s="4">
        <v>5</v>
      </c>
      <c r="BW88" s="4">
        <v>4</v>
      </c>
      <c r="BX88" s="4">
        <v>6</v>
      </c>
      <c r="BY88" s="4">
        <v>5</v>
      </c>
      <c r="BZ88" s="10"/>
      <c r="CC88" s="1">
        <f>CC78+10</f>
        <v>680</v>
      </c>
      <c r="CD88" s="1">
        <f>98*2</f>
        <v>196</v>
      </c>
      <c r="CE88" s="2">
        <f>CD88*(2^(CC88/1200))</f>
        <v>290.2951202481666</v>
      </c>
      <c r="CF88" s="2" t="s">
        <v>66</v>
      </c>
      <c r="CG88" s="4">
        <v>2</v>
      </c>
      <c r="CH88" s="4">
        <v>2</v>
      </c>
      <c r="CI88" s="4">
        <v>3</v>
      </c>
      <c r="CJ88" s="4">
        <v>4</v>
      </c>
      <c r="CK88" s="4">
        <v>3</v>
      </c>
      <c r="CL88" s="4">
        <v>5</v>
      </c>
      <c r="CM88" s="4">
        <v>4</v>
      </c>
      <c r="CN88" s="4">
        <v>6</v>
      </c>
      <c r="CO88" s="4">
        <v>5</v>
      </c>
      <c r="CS88" s="1">
        <f>CS78+10</f>
        <v>680</v>
      </c>
      <c r="CT88" s="1">
        <f>98*4</f>
        <v>392</v>
      </c>
      <c r="CU88" s="2">
        <f>CT88*(2^(CS88/1200))</f>
        <v>580.59024049633319</v>
      </c>
      <c r="CV88" s="2" t="s">
        <v>66</v>
      </c>
      <c r="CW88" s="4">
        <v>2</v>
      </c>
      <c r="CX88" s="4">
        <v>2</v>
      </c>
      <c r="CY88" s="4">
        <v>3</v>
      </c>
      <c r="CZ88" s="4">
        <v>4</v>
      </c>
      <c r="DA88" s="4">
        <v>3</v>
      </c>
      <c r="DB88" s="4">
        <v>5</v>
      </c>
      <c r="DC88" s="4">
        <v>4</v>
      </c>
      <c r="DD88" s="4">
        <v>6</v>
      </c>
      <c r="DE88" s="4">
        <v>5</v>
      </c>
      <c r="DI88" s="1">
        <f>DI78+10</f>
        <v>680</v>
      </c>
      <c r="DJ88" s="1">
        <f>98*8</f>
        <v>784</v>
      </c>
      <c r="DK88" s="2">
        <f>DJ88*(2^(DI88/1200))</f>
        <v>1161.1804809926664</v>
      </c>
      <c r="DL88" s="2" t="s">
        <v>66</v>
      </c>
      <c r="DM88" s="4">
        <v>2</v>
      </c>
      <c r="DN88" s="4">
        <v>2</v>
      </c>
      <c r="DO88" s="4">
        <v>3</v>
      </c>
      <c r="DP88" s="4">
        <v>4</v>
      </c>
      <c r="DQ88" s="4">
        <v>3</v>
      </c>
      <c r="DR88" s="4">
        <v>5</v>
      </c>
      <c r="DS88" s="4">
        <v>4</v>
      </c>
      <c r="DT88" s="4">
        <v>6</v>
      </c>
      <c r="DU88" s="4">
        <v>5</v>
      </c>
    </row>
    <row r="89" spans="1:125" customFormat="1">
      <c r="A89" s="2"/>
      <c r="B89" s="1"/>
      <c r="C89" s="2"/>
      <c r="D89" s="2" t="s">
        <v>63</v>
      </c>
      <c r="E89" s="3">
        <f>B88*E88</f>
        <v>196</v>
      </c>
      <c r="F89" s="3">
        <f>C88*F88</f>
        <v>264.66858944896524</v>
      </c>
      <c r="G89" s="3">
        <f>B88*G88</f>
        <v>294</v>
      </c>
      <c r="H89" s="3">
        <f>B88*H88</f>
        <v>392</v>
      </c>
      <c r="I89" s="3">
        <f>C88*I88</f>
        <v>397.00288417344785</v>
      </c>
      <c r="J89" s="3">
        <f>B88*J88</f>
        <v>490</v>
      </c>
      <c r="K89" s="3">
        <f>C88*K88</f>
        <v>529.33717889793047</v>
      </c>
      <c r="L89" s="3">
        <f>B88*L88</f>
        <v>588</v>
      </c>
      <c r="M89" s="3">
        <f>C88*M88</f>
        <v>661.67147362241303</v>
      </c>
      <c r="N89" s="10"/>
      <c r="Q89" s="2"/>
      <c r="R89" s="1"/>
      <c r="S89" s="2"/>
      <c r="T89" s="2" t="s">
        <v>63</v>
      </c>
      <c r="U89" s="3">
        <f>R88*U88</f>
        <v>392</v>
      </c>
      <c r="V89" s="3">
        <f>S88*V88</f>
        <v>529.33717889793047</v>
      </c>
      <c r="W89" s="3">
        <f>R88*W88</f>
        <v>588</v>
      </c>
      <c r="X89" s="3">
        <f>R88*X88</f>
        <v>784</v>
      </c>
      <c r="Y89" s="3">
        <f>S88*Y88</f>
        <v>794.00576834689571</v>
      </c>
      <c r="Z89" s="3">
        <f>R88*Z88</f>
        <v>980</v>
      </c>
      <c r="AA89" s="3">
        <f>S88*AA88</f>
        <v>1058.6743577958609</v>
      </c>
      <c r="AB89" s="3">
        <f>R88*AB88</f>
        <v>1176</v>
      </c>
      <c r="AC89" s="3">
        <f>S88*AC88</f>
        <v>1323.3429472448261</v>
      </c>
      <c r="AG89" s="2"/>
      <c r="AH89" s="1"/>
      <c r="AI89" s="2"/>
      <c r="AJ89" s="2" t="s">
        <v>63</v>
      </c>
      <c r="AK89" s="3">
        <f>AH88*AK88</f>
        <v>784</v>
      </c>
      <c r="AL89" s="3">
        <f>AI88*AL88</f>
        <v>1058.6743577958609</v>
      </c>
      <c r="AM89" s="3">
        <f>AH88*AM88</f>
        <v>1176</v>
      </c>
      <c r="AN89" s="3">
        <f>AH88*AN88</f>
        <v>1568</v>
      </c>
      <c r="AO89" s="3">
        <f>AI88*AO88</f>
        <v>1588.0115366937914</v>
      </c>
      <c r="AP89" s="3">
        <f>AH88*AP88</f>
        <v>1960</v>
      </c>
      <c r="AQ89" s="3">
        <f>AI88*AQ88</f>
        <v>2117.3487155917219</v>
      </c>
      <c r="AR89" s="3">
        <f>AH88*AR88</f>
        <v>2352</v>
      </c>
      <c r="AS89" s="3">
        <f>AI88*AS88</f>
        <v>2646.6858944896521</v>
      </c>
      <c r="AW89" s="2"/>
      <c r="AX89" s="1"/>
      <c r="AY89" s="2"/>
      <c r="AZ89" s="2" t="s">
        <v>63</v>
      </c>
      <c r="BA89" s="3">
        <f>AX88*BA88</f>
        <v>1568</v>
      </c>
      <c r="BB89" s="3">
        <f>AY88*BB88</f>
        <v>2117.3487155917219</v>
      </c>
      <c r="BC89" s="3">
        <f>AX88*BC88</f>
        <v>2352</v>
      </c>
      <c r="BD89" s="3">
        <f>AX88*BD88</f>
        <v>3136</v>
      </c>
      <c r="BE89" s="3">
        <f>AY88*BE88</f>
        <v>3176.0230733875828</v>
      </c>
      <c r="BF89" s="3">
        <f>AX88*BF88</f>
        <v>3920</v>
      </c>
      <c r="BG89" s="3">
        <f>AY88*BG88</f>
        <v>4234.6974311834438</v>
      </c>
      <c r="BH89" s="3">
        <f>AX88*BH88</f>
        <v>4704</v>
      </c>
      <c r="BI89" s="3">
        <f>AY88*BI88</f>
        <v>5293.3717889793043</v>
      </c>
      <c r="BM89" s="2"/>
      <c r="BN89" s="1"/>
      <c r="BO89" s="2"/>
      <c r="BP89" s="2" t="s">
        <v>63</v>
      </c>
      <c r="BQ89" s="3">
        <f>BN88*BQ88</f>
        <v>196</v>
      </c>
      <c r="BR89" s="3">
        <f>BO88*BR88</f>
        <v>290.2951202481666</v>
      </c>
      <c r="BS89" s="3">
        <f>BN88*BS88</f>
        <v>294</v>
      </c>
      <c r="BT89" s="3">
        <f>BN88*BT88</f>
        <v>392</v>
      </c>
      <c r="BU89" s="3">
        <f>BO88*BU88</f>
        <v>435.44268037224992</v>
      </c>
      <c r="BV89" s="3">
        <f>BN88*BV88</f>
        <v>490</v>
      </c>
      <c r="BW89" s="3">
        <f>BO88*BW88</f>
        <v>580.59024049633319</v>
      </c>
      <c r="BX89" s="3">
        <f>BN88*BX88</f>
        <v>588</v>
      </c>
      <c r="BY89" s="3">
        <f>BO88*BY88</f>
        <v>725.73780062041646</v>
      </c>
      <c r="BZ89" s="10"/>
      <c r="CC89" s="2"/>
      <c r="CD89" s="1"/>
      <c r="CE89" s="2"/>
      <c r="CF89" s="2" t="s">
        <v>63</v>
      </c>
      <c r="CG89" s="3">
        <f>CD88*CG88</f>
        <v>392</v>
      </c>
      <c r="CH89" s="3">
        <f>CE88*CH88</f>
        <v>580.59024049633319</v>
      </c>
      <c r="CI89" s="3">
        <f>CD88*CI88</f>
        <v>588</v>
      </c>
      <c r="CJ89" s="3">
        <f>CD88*CJ88</f>
        <v>784</v>
      </c>
      <c r="CK89" s="3">
        <f>CE88*CK88</f>
        <v>870.88536074449985</v>
      </c>
      <c r="CL89" s="3">
        <f>CD88*CL88</f>
        <v>980</v>
      </c>
      <c r="CM89" s="3">
        <f>CE88*CM88</f>
        <v>1161.1804809926664</v>
      </c>
      <c r="CN89" s="3">
        <f>CD88*CN88</f>
        <v>1176</v>
      </c>
      <c r="CO89" s="3">
        <f>CE88*CO88</f>
        <v>1451.4756012408329</v>
      </c>
      <c r="CS89" s="2"/>
      <c r="CT89" s="1"/>
      <c r="CU89" s="2"/>
      <c r="CV89" s="2" t="s">
        <v>63</v>
      </c>
      <c r="CW89" s="3">
        <f>CT88*CW88</f>
        <v>784</v>
      </c>
      <c r="CX89" s="3">
        <f>CU88*CX88</f>
        <v>1161.1804809926664</v>
      </c>
      <c r="CY89" s="3">
        <f>CT88*CY88</f>
        <v>1176</v>
      </c>
      <c r="CZ89" s="3">
        <f>CT88*CZ88</f>
        <v>1568</v>
      </c>
      <c r="DA89" s="3">
        <f>CU88*DA88</f>
        <v>1741.7707214889997</v>
      </c>
      <c r="DB89" s="3">
        <f>CT88*DB88</f>
        <v>1960</v>
      </c>
      <c r="DC89" s="3">
        <f>CU88*DC88</f>
        <v>2322.3609619853328</v>
      </c>
      <c r="DD89" s="3">
        <f>CT88*DD88</f>
        <v>2352</v>
      </c>
      <c r="DE89" s="3">
        <f>CU88*DE88</f>
        <v>2902.9512024816659</v>
      </c>
      <c r="DI89" s="2"/>
      <c r="DJ89" s="1"/>
      <c r="DK89" s="2"/>
      <c r="DL89" s="2" t="s">
        <v>63</v>
      </c>
      <c r="DM89" s="3">
        <f>DJ88*DM88</f>
        <v>1568</v>
      </c>
      <c r="DN89" s="3">
        <f>DK88*DN88</f>
        <v>2322.3609619853328</v>
      </c>
      <c r="DO89" s="3">
        <f>DJ88*DO88</f>
        <v>2352</v>
      </c>
      <c r="DP89" s="3">
        <f>DJ88*DP88</f>
        <v>3136</v>
      </c>
      <c r="DQ89" s="3">
        <f>DK88*DQ88</f>
        <v>3483.5414429779994</v>
      </c>
      <c r="DR89" s="3">
        <f>DJ88*DR88</f>
        <v>3920</v>
      </c>
      <c r="DS89" s="3">
        <f>DK88*DS88</f>
        <v>4644.7219239706656</v>
      </c>
      <c r="DT89" s="3">
        <f>DJ88*DT88</f>
        <v>4704</v>
      </c>
      <c r="DU89" s="3">
        <f>DK88*DU88</f>
        <v>5805.9024049633317</v>
      </c>
    </row>
    <row r="90" spans="1:125" customFormat="1">
      <c r="A90" s="4"/>
      <c r="B90" s="4"/>
      <c r="C90" s="3"/>
      <c r="D90" s="2" t="s">
        <v>9</v>
      </c>
      <c r="E90" s="3"/>
      <c r="F90" s="3"/>
      <c r="G90" s="3"/>
      <c r="H90" s="4"/>
      <c r="I90" s="4"/>
      <c r="J90" s="3"/>
      <c r="K90" s="3"/>
      <c r="L90" s="3"/>
      <c r="M90" s="3"/>
      <c r="N90" s="10"/>
      <c r="Q90" s="4"/>
      <c r="R90" s="4"/>
      <c r="S90" s="3"/>
      <c r="T90" s="2" t="s">
        <v>9</v>
      </c>
      <c r="U90" s="3"/>
      <c r="V90" s="3"/>
      <c r="W90" s="3"/>
      <c r="X90" s="4"/>
      <c r="Y90" s="4"/>
      <c r="Z90" s="3"/>
      <c r="AA90" s="3"/>
      <c r="AB90" s="3"/>
      <c r="AC90" s="3"/>
      <c r="AG90" s="4"/>
      <c r="AH90" s="4"/>
      <c r="AI90" s="3"/>
      <c r="AJ90" s="2" t="s">
        <v>9</v>
      </c>
      <c r="AK90" s="3"/>
      <c r="AL90" s="3"/>
      <c r="AM90" s="3"/>
      <c r="AN90" s="4"/>
      <c r="AO90" s="4"/>
      <c r="AP90" s="3"/>
      <c r="AQ90" s="3"/>
      <c r="AR90" s="3"/>
      <c r="AS90" s="3"/>
      <c r="AW90" s="4"/>
      <c r="AX90" s="4"/>
      <c r="AY90" s="3"/>
      <c r="AZ90" s="2" t="s">
        <v>9</v>
      </c>
      <c r="BA90" s="3"/>
      <c r="BB90" s="3"/>
      <c r="BC90" s="3"/>
      <c r="BD90" s="4"/>
      <c r="BE90" s="4"/>
      <c r="BF90" s="3"/>
      <c r="BG90" s="3"/>
      <c r="BH90" s="3"/>
      <c r="BI90" s="3"/>
      <c r="BM90" s="4"/>
      <c r="BN90" s="4"/>
      <c r="BO90" s="3"/>
      <c r="BP90" s="2" t="s">
        <v>9</v>
      </c>
      <c r="BQ90" s="3"/>
      <c r="BR90" s="3"/>
      <c r="BS90" s="3"/>
      <c r="BT90" s="4"/>
      <c r="BU90" s="4"/>
      <c r="BV90" s="3"/>
      <c r="BW90" s="3"/>
      <c r="BX90" s="3"/>
      <c r="BY90" s="3"/>
      <c r="BZ90" s="10"/>
      <c r="CC90" s="4"/>
      <c r="CD90" s="4"/>
      <c r="CE90" s="3"/>
      <c r="CF90" s="2" t="s">
        <v>9</v>
      </c>
      <c r="CG90" s="3"/>
      <c r="CH90" s="3"/>
      <c r="CI90" s="3"/>
      <c r="CJ90" s="4"/>
      <c r="CK90" s="4"/>
      <c r="CL90" s="3"/>
      <c r="CM90" s="3"/>
      <c r="CN90" s="3"/>
      <c r="CO90" s="3"/>
      <c r="CS90" s="4"/>
      <c r="CT90" s="4"/>
      <c r="CU90" s="3"/>
      <c r="CV90" s="2" t="s">
        <v>9</v>
      </c>
      <c r="CW90" s="3"/>
      <c r="CX90" s="3"/>
      <c r="CY90" s="3"/>
      <c r="CZ90" s="4"/>
      <c r="DA90" s="4"/>
      <c r="DB90" s="3"/>
      <c r="DC90" s="3"/>
      <c r="DD90" s="3"/>
      <c r="DE90" s="3"/>
      <c r="DI90" s="4"/>
      <c r="DJ90" s="4"/>
      <c r="DK90" s="3"/>
      <c r="DL90" s="2" t="s">
        <v>9</v>
      </c>
      <c r="DM90" s="3"/>
      <c r="DN90" s="3"/>
      <c r="DO90" s="3"/>
      <c r="DP90" s="4"/>
      <c r="DQ90" s="4"/>
      <c r="DR90" s="3"/>
      <c r="DS90" s="3"/>
      <c r="DT90" s="3"/>
      <c r="DU90" s="3"/>
    </row>
    <row r="91" spans="1:125" customFormat="1">
      <c r="A91" s="4"/>
      <c r="B91" s="4"/>
      <c r="C91" s="3"/>
      <c r="D91" s="15" t="s">
        <v>65</v>
      </c>
      <c r="E91" s="3">
        <f>24.7*(4.37*((F89+E89)/2000)+1)/2</f>
        <v>24.781026719132967</v>
      </c>
      <c r="F91" s="3">
        <f>24.7*(4.37*((G89+F89)/2000)+1)/2</f>
        <v>27.425532219132965</v>
      </c>
      <c r="G91" s="3">
        <f>24.7*(4.37*((H89+G89)/2000)+1)/2</f>
        <v>30.861538500000005</v>
      </c>
      <c r="H91" s="3">
        <f>24.7*(4.37*((I89+H89)/2000)+1)/2</f>
        <v>33.641045578699448</v>
      </c>
      <c r="I91" s="3">
        <f>24.7*(4.37*((J89+I89)/2000)+1)/2</f>
        <v>36.285551078699449</v>
      </c>
      <c r="J91" s="3">
        <f>24.7*(4.37*((K89+J89)/2000)+1)/2</f>
        <v>39.856558938265927</v>
      </c>
      <c r="K91" s="3">
        <f>24.7*(4.37*((L89+K89)/2000)+1)/2</f>
        <v>42.501064438265928</v>
      </c>
      <c r="L91" s="3">
        <f>24.7*(4.37*((M89+L89)/2000)+1)/2</f>
        <v>46.072072297832406</v>
      </c>
      <c r="M91" s="3" t="s">
        <v>10</v>
      </c>
      <c r="N91" s="10"/>
      <c r="Q91" s="4"/>
      <c r="R91" s="4"/>
      <c r="S91" s="3"/>
      <c r="T91" s="15" t="s">
        <v>65</v>
      </c>
      <c r="U91" s="3">
        <f>24.7*(4.37*((V89+U89)/2000)+1)/2</f>
        <v>37.212053438265926</v>
      </c>
      <c r="V91" s="3">
        <f>24.7*(4.37*((W89+V89)/2000)+1)/2</f>
        <v>42.501064438265928</v>
      </c>
      <c r="W91" s="3">
        <f>24.7*(4.37*((X89+W89)/2000)+1)/2</f>
        <v>49.373077000000002</v>
      </c>
      <c r="X91" s="3">
        <f>24.7*(4.37*((Y89+X89)/2000)+1)/2</f>
        <v>54.932091157398894</v>
      </c>
      <c r="Y91" s="3">
        <f>24.7*(4.37*((Z89+Y89)/2000)+1)/2</f>
        <v>60.221102157398896</v>
      </c>
      <c r="Z91" s="3">
        <f>24.7*(4.37*((AA89+Z89)/2000)+1)/2</f>
        <v>67.363117876531845</v>
      </c>
      <c r="AA91" s="3">
        <f>24.7*(4.37*((AB89+AA89)/2000)+1)/2</f>
        <v>72.652128876531862</v>
      </c>
      <c r="AB91" s="3">
        <f>24.7*(4.37*((AC89+AB89)/2000)+1)/2</f>
        <v>79.794144595664818</v>
      </c>
      <c r="AC91" s="3" t="s">
        <v>10</v>
      </c>
      <c r="AG91" s="4"/>
      <c r="AH91" s="4"/>
      <c r="AI91" s="3"/>
      <c r="AJ91" s="15" t="s">
        <v>65</v>
      </c>
      <c r="AK91" s="3">
        <f>24.7*(4.37*((AL89+AK89)/2000)+1)/2</f>
        <v>62.074106876531857</v>
      </c>
      <c r="AL91" s="3">
        <f>24.7*(4.37*((AM89+AL89)/2000)+1)/2</f>
        <v>72.652128876531862</v>
      </c>
      <c r="AM91" s="3">
        <f>24.7*(4.37*((AN89+AM89)/2000)+1)/2</f>
        <v>86.39615400000001</v>
      </c>
      <c r="AN91" s="3">
        <f>24.7*(4.37*((AO89+AN89)/2000)+1)/2</f>
        <v>97.514182314797793</v>
      </c>
      <c r="AO91" s="3">
        <f>24.7*(4.37*((AP89+AO89)/2000)+1)/2</f>
        <v>108.09220431479778</v>
      </c>
      <c r="AP91" s="3">
        <f>24.7*(4.37*((AQ89+AP89)/2000)+1)/2</f>
        <v>122.37623575306371</v>
      </c>
      <c r="AQ91" s="3">
        <f>24.7*(4.37*((AR89+AQ89)/2000)+1)/2</f>
        <v>132.95425775306373</v>
      </c>
      <c r="AR91" s="3">
        <f>24.7*(4.37*((AS89+AR89)/2000)+1)/2</f>
        <v>147.23828919132964</v>
      </c>
      <c r="AS91" s="3" t="s">
        <v>10</v>
      </c>
      <c r="AW91" s="4"/>
      <c r="AX91" s="4"/>
      <c r="AY91" s="3"/>
      <c r="AZ91" s="15" t="s">
        <v>65</v>
      </c>
      <c r="BA91" s="3">
        <f>24.7*(4.37*((BB89+BA89)/2000)+1)/2</f>
        <v>111.79821375306371</v>
      </c>
      <c r="BB91" s="3">
        <f>24.7*(4.37*((BC89+BB89)/2000)+1)/2</f>
        <v>132.95425775306373</v>
      </c>
      <c r="BC91" s="3">
        <f>24.7*(4.37*((BD89+BC89)/2000)+1)/2</f>
        <v>160.44230800000003</v>
      </c>
      <c r="BD91" s="3">
        <f>24.7*(4.37*((BE89+BD89)/2000)+1)/2</f>
        <v>182.67836462959559</v>
      </c>
      <c r="BE91" s="3">
        <f>24.7*(4.37*((BF89+BE89)/2000)+1)/2</f>
        <v>203.83440862959557</v>
      </c>
      <c r="BF91" s="3">
        <f>24.7*(4.37*((BG89+BF89)/2000)+1)/2</f>
        <v>232.4024715061274</v>
      </c>
      <c r="BG91" s="3">
        <f>24.7*(4.37*((BH89+BG89)/2000)+1)/2</f>
        <v>253.55851550612743</v>
      </c>
      <c r="BH91" s="3">
        <f>24.7*(4.37*((BI89+BH89)/2000)+1)/2</f>
        <v>282.12657838265926</v>
      </c>
      <c r="BI91" s="3" t="s">
        <v>10</v>
      </c>
      <c r="BM91" s="4"/>
      <c r="BN91" s="4"/>
      <c r="BO91" s="3"/>
      <c r="BP91" s="15" t="s">
        <v>65</v>
      </c>
      <c r="BQ91" s="3">
        <f>24.7*(4.37*((BR89+BQ89)/2000)+1)/2</f>
        <v>25.472552246116713</v>
      </c>
      <c r="BR91" s="3">
        <f>24.7*(4.37*((BS89+BR89)/2000)+1)/2</f>
        <v>28.117057746116711</v>
      </c>
      <c r="BS91" s="3">
        <f>24.7*(4.37*((BT89+BS89)/2000)+1)/2</f>
        <v>30.861538500000005</v>
      </c>
      <c r="BT91" s="3">
        <f>24.7*(4.37*((BU89+BT89)/2000)+1)/2</f>
        <v>34.67833386917507</v>
      </c>
      <c r="BU91" s="3">
        <f>24.7*(4.37*((BV89+BU89)/2000)+1)/2</f>
        <v>37.322839369175071</v>
      </c>
      <c r="BV91" s="3">
        <f>24.7*(4.37*((BW89+BV89)/2000)+1)/2</f>
        <v>41.239609992233419</v>
      </c>
      <c r="BW91" s="3">
        <f>24.7*(4.37*((BX89+BW89)/2000)+1)/2</f>
        <v>43.884115492233427</v>
      </c>
      <c r="BX91" s="3">
        <f>24.7*(4.37*((BY89+BX89)/2000)+1)/2</f>
        <v>47.800886115291789</v>
      </c>
      <c r="BY91" s="3" t="s">
        <v>10</v>
      </c>
      <c r="BZ91" s="10"/>
      <c r="CC91" s="4"/>
      <c r="CD91" s="4"/>
      <c r="CE91" s="3"/>
      <c r="CF91" s="15" t="s">
        <v>65</v>
      </c>
      <c r="CG91" s="3">
        <f>24.7*(4.37*((CH89+CG89)/2000)+1)/2</f>
        <v>38.595104492233425</v>
      </c>
      <c r="CH91" s="3">
        <f>24.7*(4.37*((CI89+CH89)/2000)+1)/2</f>
        <v>43.884115492233427</v>
      </c>
      <c r="CI91" s="3">
        <f>24.7*(4.37*((CJ89+CI89)/2000)+1)/2</f>
        <v>49.373077000000002</v>
      </c>
      <c r="CJ91" s="3">
        <f>24.7*(4.37*((CK89+CJ89)/2000)+1)/2</f>
        <v>57.006667738350139</v>
      </c>
      <c r="CK91" s="3">
        <f>24.7*(4.37*((CL89+CK89)/2000)+1)/2</f>
        <v>62.295678738350148</v>
      </c>
      <c r="CL91" s="3">
        <f>24.7*(4.37*((CM89+CL89)/2000)+1)/2</f>
        <v>70.129219984466843</v>
      </c>
      <c r="CM91" s="3">
        <f>24.7*(4.37*((CN89+CM89)/2000)+1)/2</f>
        <v>75.418230984466845</v>
      </c>
      <c r="CN91" s="3">
        <f>24.7*(4.37*((CO89+CN89)/2000)+1)/2</f>
        <v>83.251772230583569</v>
      </c>
      <c r="CO91" s="3" t="s">
        <v>10</v>
      </c>
      <c r="CS91" s="4"/>
      <c r="CT91" s="4"/>
      <c r="CU91" s="3"/>
      <c r="CV91" s="15" t="s">
        <v>65</v>
      </c>
      <c r="CW91" s="3">
        <f>24.7*(4.37*((CX89+CW89)/2000)+1)/2</f>
        <v>64.840208984466855</v>
      </c>
      <c r="CX91" s="3">
        <f>24.7*(4.37*((CY89+CX89)/2000)+1)/2</f>
        <v>75.418230984466845</v>
      </c>
      <c r="CY91" s="3">
        <f>24.7*(4.37*((CZ89+CY89)/2000)+1)/2</f>
        <v>86.39615400000001</v>
      </c>
      <c r="CZ91" s="3">
        <f>24.7*(4.37*((DA89+CZ89)/2000)+1)/2</f>
        <v>101.66333547670027</v>
      </c>
      <c r="DA91" s="3">
        <f>24.7*(4.37*((DB89+DA89)/2000)+1)/2</f>
        <v>112.24135747670029</v>
      </c>
      <c r="DB91" s="3">
        <f>24.7*(4.37*((DC89+DB89)/2000)+1)/2</f>
        <v>127.90843996893368</v>
      </c>
      <c r="DC91" s="3">
        <f>24.7*(4.37*((DD89+DC89)/2000)+1)/2</f>
        <v>138.4864619689337</v>
      </c>
      <c r="DD91" s="3">
        <f>24.7*(4.37*((DE89+DD89)/2000)+1)/2</f>
        <v>154.15354446116714</v>
      </c>
      <c r="DE91" s="3" t="s">
        <v>10</v>
      </c>
      <c r="DI91" s="4"/>
      <c r="DJ91" s="4"/>
      <c r="DK91" s="3"/>
      <c r="DL91" s="15" t="s">
        <v>65</v>
      </c>
      <c r="DM91" s="3">
        <f>24.7*(4.37*((DN89+DM89)/2000)+1)/2</f>
        <v>117.3304179689337</v>
      </c>
      <c r="DN91" s="3">
        <f>24.7*(4.37*((DO89+DN89)/2000)+1)/2</f>
        <v>138.4864619689337</v>
      </c>
      <c r="DO91" s="3">
        <f>24.7*(4.37*((DP89+DO89)/2000)+1)/2</f>
        <v>160.44230800000003</v>
      </c>
      <c r="DP91" s="3">
        <f>24.7*(4.37*((DQ89+DP89)/2000)+1)/2</f>
        <v>190.97667095340054</v>
      </c>
      <c r="DQ91" s="3">
        <f>24.7*(4.37*((DR89+DQ89)/2000)+1)/2</f>
        <v>212.13271495340058</v>
      </c>
      <c r="DR91" s="3">
        <f>24.7*(4.37*((DS89+DR89)/2000)+1)/2</f>
        <v>243.46687993786736</v>
      </c>
      <c r="DS91" s="3">
        <f>24.7*(4.37*((DT89+DS89)/2000)+1)/2</f>
        <v>264.62292393786737</v>
      </c>
      <c r="DT91" s="3">
        <f>24.7*(4.37*((DU89+DT89)/2000)+1)/2</f>
        <v>295.95708892233432</v>
      </c>
      <c r="DU91" s="3" t="s">
        <v>10</v>
      </c>
    </row>
    <row r="92" spans="1:125" customFormat="1">
      <c r="A92" s="4"/>
      <c r="B92" s="5"/>
      <c r="C92" s="5"/>
      <c r="D92" s="15" t="s">
        <v>64</v>
      </c>
      <c r="E92" s="3">
        <f t="shared" ref="E92:I92" si="120">ABS(F89-E89)</f>
        <v>68.668589448965236</v>
      </c>
      <c r="F92" s="3">
        <f t="shared" si="120"/>
        <v>29.331410551034764</v>
      </c>
      <c r="G92" s="3">
        <f>ABS(H89-G89)</f>
        <v>98</v>
      </c>
      <c r="H92" s="2">
        <f t="shared" si="120"/>
        <v>5.0028841734478533</v>
      </c>
      <c r="I92" s="3">
        <f t="shared" si="120"/>
        <v>92.997115826552147</v>
      </c>
      <c r="J92" s="3">
        <f>ABS(K89-J89)</f>
        <v>39.337178897930471</v>
      </c>
      <c r="K92" s="3">
        <f>ABS(L89-K89)</f>
        <v>58.662821102069529</v>
      </c>
      <c r="L92" s="3">
        <f>ABS(M89-L89)</f>
        <v>73.671473622413032</v>
      </c>
      <c r="M92" s="3"/>
      <c r="N92" s="10"/>
      <c r="Q92" s="4"/>
      <c r="R92" s="5"/>
      <c r="S92" s="5"/>
      <c r="T92" s="15" t="s">
        <v>64</v>
      </c>
      <c r="U92" s="3">
        <f t="shared" ref="U92:V92" si="121">ABS(V89-U89)</f>
        <v>137.33717889793047</v>
      </c>
      <c r="V92" s="3">
        <f t="shared" si="121"/>
        <v>58.662821102069529</v>
      </c>
      <c r="W92" s="3">
        <f>ABS(X89-W89)</f>
        <v>196</v>
      </c>
      <c r="X92" s="2">
        <f t="shared" ref="X92:Y92" si="122">ABS(Y89-X89)</f>
        <v>10.005768346895707</v>
      </c>
      <c r="Y92" s="3">
        <f t="shared" si="122"/>
        <v>185.99423165310429</v>
      </c>
      <c r="Z92" s="3">
        <f>ABS(AA89-Z89)</f>
        <v>78.674357795860942</v>
      </c>
      <c r="AA92" s="3">
        <f>ABS(AB89-AA89)</f>
        <v>117.32564220413906</v>
      </c>
      <c r="AB92" s="3">
        <f>ABS(AC89-AB89)</f>
        <v>147.34294724482606</v>
      </c>
      <c r="AC92" s="3"/>
      <c r="AG92" s="4"/>
      <c r="AH92" s="5"/>
      <c r="AI92" s="5"/>
      <c r="AJ92" s="15" t="s">
        <v>64</v>
      </c>
      <c r="AK92" s="3">
        <f t="shared" ref="AK92:AL92" si="123">ABS(AL89-AK89)</f>
        <v>274.67435779586094</v>
      </c>
      <c r="AL92" s="3">
        <f t="shared" si="123"/>
        <v>117.32564220413906</v>
      </c>
      <c r="AM92" s="3">
        <f>ABS(AN89-AM89)</f>
        <v>392</v>
      </c>
      <c r="AN92" s="2">
        <f t="shared" ref="AN92:AO92" si="124">ABS(AO89-AN89)</f>
        <v>20.011536693791413</v>
      </c>
      <c r="AO92" s="3">
        <f t="shared" si="124"/>
        <v>371.98846330620859</v>
      </c>
      <c r="AP92" s="3">
        <f>ABS(AQ89-AP89)</f>
        <v>157.34871559172188</v>
      </c>
      <c r="AQ92" s="3">
        <f>ABS(AR89-AQ89)</f>
        <v>234.65128440827812</v>
      </c>
      <c r="AR92" s="3">
        <f>ABS(AS89-AR89)</f>
        <v>294.68589448965213</v>
      </c>
      <c r="AS92" s="3"/>
      <c r="AW92" s="4"/>
      <c r="AX92" s="5"/>
      <c r="AY92" s="5"/>
      <c r="AZ92" s="15" t="s">
        <v>64</v>
      </c>
      <c r="BA92" s="3">
        <f t="shared" ref="BA92:BB92" si="125">ABS(BB89-BA89)</f>
        <v>549.34871559172188</v>
      </c>
      <c r="BB92" s="3">
        <f t="shared" si="125"/>
        <v>234.65128440827812</v>
      </c>
      <c r="BC92" s="3">
        <f>ABS(BD89-BC89)</f>
        <v>784</v>
      </c>
      <c r="BD92" s="2">
        <f t="shared" ref="BD92:BE92" si="126">ABS(BE89-BD89)</f>
        <v>40.023073387582826</v>
      </c>
      <c r="BE92" s="3">
        <f t="shared" si="126"/>
        <v>743.97692661241717</v>
      </c>
      <c r="BF92" s="3">
        <f>ABS(BG89-BF89)</f>
        <v>314.69743118344377</v>
      </c>
      <c r="BG92" s="3">
        <f>ABS(BH89-BG89)</f>
        <v>469.30256881655623</v>
      </c>
      <c r="BH92" s="3">
        <f>ABS(BI89-BH89)</f>
        <v>589.37178897930426</v>
      </c>
      <c r="BI92" s="3"/>
      <c r="BM92" s="4"/>
      <c r="BN92" s="5"/>
      <c r="BO92" s="5"/>
      <c r="BP92" s="15" t="s">
        <v>64</v>
      </c>
      <c r="BQ92" s="3">
        <f t="shared" ref="BQ92:BR92" si="127">ABS(BR89-BQ89)</f>
        <v>94.295120248166597</v>
      </c>
      <c r="BR92" s="2">
        <f t="shared" si="127"/>
        <v>3.7048797518334027</v>
      </c>
      <c r="BS92" s="3">
        <f>ABS(BT89-BS89)</f>
        <v>98</v>
      </c>
      <c r="BT92" s="3">
        <f t="shared" ref="BT92:BU92" si="128">ABS(BU89-BT89)</f>
        <v>43.442680372249924</v>
      </c>
      <c r="BU92" s="3">
        <f t="shared" si="128"/>
        <v>54.557319627750076</v>
      </c>
      <c r="BV92" s="3">
        <f>ABS(BW89-BV89)</f>
        <v>90.590240496333195</v>
      </c>
      <c r="BW92" s="2">
        <f>ABS(BX89-BW89)</f>
        <v>7.4097595036668054</v>
      </c>
      <c r="BX92" s="3">
        <f>ABS(BY89-BX89)</f>
        <v>137.73780062041646</v>
      </c>
      <c r="BY92" s="3"/>
      <c r="BZ92" s="10"/>
      <c r="CC92" s="4"/>
      <c r="CD92" s="5"/>
      <c r="CE92" s="5"/>
      <c r="CF92" s="15" t="s">
        <v>64</v>
      </c>
      <c r="CG92" s="3">
        <f t="shared" ref="CG92:CH92" si="129">ABS(CH89-CG89)</f>
        <v>188.59024049633319</v>
      </c>
      <c r="CH92" s="2">
        <f t="shared" si="129"/>
        <v>7.4097595036668054</v>
      </c>
      <c r="CI92" s="3">
        <f>ABS(CJ89-CI89)</f>
        <v>196</v>
      </c>
      <c r="CJ92" s="3">
        <f t="shared" ref="CJ92:CK92" si="130">ABS(CK89-CJ89)</f>
        <v>86.885360744499849</v>
      </c>
      <c r="CK92" s="3">
        <f t="shared" si="130"/>
        <v>109.11463925550015</v>
      </c>
      <c r="CL92" s="3">
        <f>ABS(CM89-CL89)</f>
        <v>181.18048099266639</v>
      </c>
      <c r="CM92" s="2">
        <f>ABS(CN89-CM89)</f>
        <v>14.819519007333611</v>
      </c>
      <c r="CN92" s="3">
        <f>ABS(CO89-CN89)</f>
        <v>275.47560124083293</v>
      </c>
      <c r="CO92" s="3"/>
      <c r="CS92" s="4"/>
      <c r="CT92" s="5"/>
      <c r="CU92" s="5"/>
      <c r="CV92" s="15" t="s">
        <v>64</v>
      </c>
      <c r="CW92" s="3">
        <f t="shared" ref="CW92:CX92" si="131">ABS(CX89-CW89)</f>
        <v>377.18048099266639</v>
      </c>
      <c r="CX92" s="2">
        <f t="shared" si="131"/>
        <v>14.819519007333611</v>
      </c>
      <c r="CY92" s="3">
        <f>ABS(CZ89-CY89)</f>
        <v>392</v>
      </c>
      <c r="CZ92" s="3">
        <f t="shared" ref="CZ92:DA92" si="132">ABS(DA89-CZ89)</f>
        <v>173.7707214889997</v>
      </c>
      <c r="DA92" s="3">
        <f t="shared" si="132"/>
        <v>218.2292785110003</v>
      </c>
      <c r="DB92" s="3">
        <f>ABS(DC89-DB89)</f>
        <v>362.36096198533278</v>
      </c>
      <c r="DC92" s="3">
        <f>ABS(DD89-DC89)</f>
        <v>29.639038014667221</v>
      </c>
      <c r="DD92" s="3">
        <f>ABS(DE89-DD89)</f>
        <v>550.95120248166586</v>
      </c>
      <c r="DE92" s="3"/>
      <c r="DI92" s="4"/>
      <c r="DJ92" s="5"/>
      <c r="DK92" s="5"/>
      <c r="DL92" s="15" t="s">
        <v>64</v>
      </c>
      <c r="DM92" s="3">
        <f t="shared" ref="DM92:DQ92" si="133">ABS(DN89-DM89)</f>
        <v>754.36096198533278</v>
      </c>
      <c r="DN92" s="3">
        <f t="shared" si="133"/>
        <v>29.639038014667221</v>
      </c>
      <c r="DO92" s="3">
        <f>ABS(DP89-DO89)</f>
        <v>784</v>
      </c>
      <c r="DP92" s="3">
        <f t="shared" ref="DP92:DT92" si="134">ABS(DQ89-DP89)</f>
        <v>347.5414429779994</v>
      </c>
      <c r="DQ92" s="3">
        <f t="shared" si="134"/>
        <v>436.4585570220006</v>
      </c>
      <c r="DR92" s="3">
        <f>ABS(DS89-DR89)</f>
        <v>724.72192397066556</v>
      </c>
      <c r="DS92" s="3">
        <f>ABS(DT89-DS89)</f>
        <v>59.278076029334443</v>
      </c>
      <c r="DT92" s="3">
        <f>ABS(DU89-DT89)</f>
        <v>1101.9024049633317</v>
      </c>
      <c r="DU92" s="3"/>
    </row>
    <row r="93" spans="1:125" customFormat="1">
      <c r="A93" s="5"/>
      <c r="D93" s="15" t="s">
        <v>11</v>
      </c>
      <c r="E93" s="5">
        <f>E92/E91</f>
        <v>2.7710147052118508</v>
      </c>
      <c r="F93" s="6">
        <f>F92/F91</f>
        <v>1.0694928476382382</v>
      </c>
      <c r="G93" s="5">
        <f>G92/G91</f>
        <v>3.1754735753047432</v>
      </c>
      <c r="H93" s="6">
        <f>H92/H91</f>
        <v>0.14871369445828214</v>
      </c>
      <c r="I93" s="5">
        <f>I92/I91</f>
        <v>2.5629241684893094</v>
      </c>
      <c r="J93" s="5">
        <f>J92/J91</f>
        <v>0.9869687686501003</v>
      </c>
      <c r="K93" s="5">
        <f>K92/K91</f>
        <v>1.3802671033634708</v>
      </c>
      <c r="L93" s="5">
        <f>L92/L91</f>
        <v>1.599048402819057</v>
      </c>
      <c r="M93" s="5" t="s">
        <v>10</v>
      </c>
      <c r="N93" s="10"/>
      <c r="Q93" s="5"/>
      <c r="T93" s="15" t="s">
        <v>11</v>
      </c>
      <c r="U93" s="5">
        <f>U92/U91</f>
        <v>3.6906638093963342</v>
      </c>
      <c r="V93" s="6">
        <f>V92/V91</f>
        <v>1.3802671033634708</v>
      </c>
      <c r="W93" s="5">
        <f>W92/W91</f>
        <v>3.9697748633329049</v>
      </c>
      <c r="X93" s="6">
        <f>X92/X91</f>
        <v>0.18214796007357192</v>
      </c>
      <c r="Y93" s="5">
        <f>Y92/Y91</f>
        <v>3.0885225442565671</v>
      </c>
      <c r="Z93" s="5">
        <f>Z92/Z91</f>
        <v>1.1679144356123952</v>
      </c>
      <c r="AA93" s="5">
        <f>AA92/AA91</f>
        <v>1.6148961361273704</v>
      </c>
      <c r="AB93" s="5">
        <f>AB92/AB91</f>
        <v>1.8465383392659509</v>
      </c>
      <c r="AC93" s="5" t="s">
        <v>10</v>
      </c>
      <c r="AG93" s="5"/>
      <c r="AJ93" s="15" t="s">
        <v>11</v>
      </c>
      <c r="AK93" s="5">
        <f>AK92/AK91</f>
        <v>4.4249425665068429</v>
      </c>
      <c r="AL93" s="6">
        <f>AL92/AL91</f>
        <v>1.6148961361273704</v>
      </c>
      <c r="AM93" s="5">
        <f>AM92/AM91</f>
        <v>4.537239007190065</v>
      </c>
      <c r="AN93" s="6">
        <f>AN92/AN91</f>
        <v>0.20521667944863298</v>
      </c>
      <c r="AO93" s="5">
        <f>AO92/AO91</f>
        <v>3.4413995501735135</v>
      </c>
      <c r="AP93" s="5">
        <f>AP92/AP91</f>
        <v>1.2857783590371845</v>
      </c>
      <c r="AQ93" s="5">
        <f>AQ92/AQ91</f>
        <v>1.764902368482975</v>
      </c>
      <c r="AR93" s="5">
        <f>AR92/AR91</f>
        <v>2.0014216146366715</v>
      </c>
      <c r="AS93" s="5" t="s">
        <v>10</v>
      </c>
      <c r="AW93" s="5"/>
      <c r="AZ93" s="15" t="s">
        <v>11</v>
      </c>
      <c r="BA93" s="5">
        <f>BA92/BA91</f>
        <v>4.9137521714354548</v>
      </c>
      <c r="BB93" s="5">
        <f>BB92/BB91</f>
        <v>1.764902368482975</v>
      </c>
      <c r="BC93" s="5">
        <f>BC92/BC91</f>
        <v>4.8864916602919966</v>
      </c>
      <c r="BD93" s="6">
        <f>BD92/BD91</f>
        <v>0.21909038581955159</v>
      </c>
      <c r="BE93" s="5">
        <f>BE92/BE91</f>
        <v>3.6499084311342127</v>
      </c>
      <c r="BF93" s="5">
        <f>BF92/BF91</f>
        <v>1.3541053550075806</v>
      </c>
      <c r="BG93" s="5">
        <f>BG92/BG91</f>
        <v>1.850864948786211</v>
      </c>
      <c r="BH93" s="5">
        <f>BH92/BH91</f>
        <v>2.0890332004803756</v>
      </c>
      <c r="BI93" s="5" t="s">
        <v>10</v>
      </c>
      <c r="BM93" s="5"/>
      <c r="BP93" s="15" t="s">
        <v>11</v>
      </c>
      <c r="BQ93" s="5">
        <f>BQ92/BQ91</f>
        <v>3.7018324405455632</v>
      </c>
      <c r="BR93" s="6">
        <f>BR92/BR91</f>
        <v>0.13176626748384046</v>
      </c>
      <c r="BS93" s="5">
        <f>BS92/BS91</f>
        <v>3.1754735753047432</v>
      </c>
      <c r="BT93" s="5">
        <f>BT92/BT91</f>
        <v>1.2527326294319268</v>
      </c>
      <c r="BU93" s="5">
        <f>BU92/BU91</f>
        <v>1.461767661567811</v>
      </c>
      <c r="BV93" s="5">
        <f>BV92/BV91</f>
        <v>2.1966803399303214</v>
      </c>
      <c r="BW93" s="6">
        <f>BW92/BW91</f>
        <v>0.16884832747690171</v>
      </c>
      <c r="BX93" s="5">
        <f>BX92/BX91</f>
        <v>2.8814905290291954</v>
      </c>
      <c r="BY93" s="5" t="s">
        <v>10</v>
      </c>
      <c r="BZ93" s="10"/>
      <c r="CC93" s="5"/>
      <c r="CF93" s="15" t="s">
        <v>11</v>
      </c>
      <c r="CG93" s="5">
        <f>CG92/CG91</f>
        <v>4.8863772485519146</v>
      </c>
      <c r="CH93" s="6">
        <f>CH92/CH91</f>
        <v>0.16884832747690171</v>
      </c>
      <c r="CI93" s="5">
        <f>CI92/CI91</f>
        <v>3.9697748633329049</v>
      </c>
      <c r="CJ93" s="5">
        <f>CJ92/CJ91</f>
        <v>1.5241262854248432</v>
      </c>
      <c r="CK93" s="5">
        <f>CK92/CK91</f>
        <v>1.7515603243331797</v>
      </c>
      <c r="CL93" s="5">
        <f>CL92/CL91</f>
        <v>2.5835234019827493</v>
      </c>
      <c r="CM93" s="6">
        <f>CM92/CM91</f>
        <v>0.19649783366552104</v>
      </c>
      <c r="CN93" s="5">
        <f>CN92/CN91</f>
        <v>3.3089457901009531</v>
      </c>
      <c r="CO93" s="5" t="s">
        <v>10</v>
      </c>
      <c r="CS93" s="5"/>
      <c r="CV93" s="15" t="s">
        <v>11</v>
      </c>
      <c r="CW93" s="5">
        <f>CW92/CW91</f>
        <v>5.8170768863965856</v>
      </c>
      <c r="CX93" s="6">
        <f>CX92/CX91</f>
        <v>0.19649783366552104</v>
      </c>
      <c r="CY93" s="5">
        <f>CY92/CY91</f>
        <v>4.537239007190065</v>
      </c>
      <c r="CZ93" s="5">
        <f>CZ92/CZ91</f>
        <v>1.7092762171749261</v>
      </c>
      <c r="DA93" s="5">
        <f>DA92/DA91</f>
        <v>1.9442858088766577</v>
      </c>
      <c r="DB93" s="5">
        <f>DB92/DB91</f>
        <v>2.8329714761069931</v>
      </c>
      <c r="DC93" s="6">
        <f>DC92/DC91</f>
        <v>0.2140211945144217</v>
      </c>
      <c r="DD93" s="5">
        <f>DD92/DD91</f>
        <v>3.574041741352604</v>
      </c>
      <c r="DE93" s="5" t="s">
        <v>10</v>
      </c>
      <c r="DI93" s="5"/>
      <c r="DL93" s="15" t="s">
        <v>11</v>
      </c>
      <c r="DM93" s="5">
        <f>DM92/DM91</f>
        <v>6.429372493883637</v>
      </c>
      <c r="DN93" s="6">
        <f>DN92/DN91</f>
        <v>0.2140211945144217</v>
      </c>
      <c r="DO93" s="5">
        <f>DO92/DO91</f>
        <v>4.8864916602919966</v>
      </c>
      <c r="DP93" s="5">
        <f>DP92/DP91</f>
        <v>1.8198109813255756</v>
      </c>
      <c r="DQ93" s="5">
        <f>DQ92/DQ91</f>
        <v>2.0574787680338598</v>
      </c>
      <c r="DR93" s="5">
        <f>DR92/DR91</f>
        <v>2.9766756125334757</v>
      </c>
      <c r="DS93" s="5">
        <f>DS92/DS91</f>
        <v>0.22400960259683605</v>
      </c>
      <c r="DT93" s="5">
        <f>DT92/DT91</f>
        <v>3.7231830093196221</v>
      </c>
      <c r="DU93" s="5" t="s">
        <v>10</v>
      </c>
    </row>
    <row r="94" spans="1:125" customFormat="1">
      <c r="A94" s="5"/>
      <c r="B94" s="9"/>
      <c r="C94" s="9"/>
      <c r="D94" s="15" t="s">
        <v>12</v>
      </c>
      <c r="F94" s="7">
        <f>ABS((2.71828182845904^(-3.5*0.24/(0.0207*F89+18.96)*(G89-F89)))-(2.71828182845904^(-5.75*0.24/(0.0207*F89+18.96)*(G89-F89))))</f>
        <v>0.17403818888877012</v>
      </c>
      <c r="H94" s="7">
        <f>ABS((2.71828182845904^(-3.5*0.24/(0.0207*H89+18.96)*(I89-H89)))-(2.71828182845904^(-5.75*0.24/(0.0207*H89+18.96)*(I89-H89))))</f>
        <v>8.131259901239718E-2</v>
      </c>
      <c r="I94" s="3"/>
      <c r="J94" s="7" t="s">
        <v>10</v>
      </c>
      <c r="Q94" s="5"/>
      <c r="R94" s="9"/>
      <c r="S94" s="9"/>
      <c r="T94" s="15" t="s">
        <v>12</v>
      </c>
      <c r="V94" s="7">
        <f>ABS((2.71828182845904^(-3.5*0.24/(0.0207*V89+18.96)*(W89-V89)))-(2.71828182845904^(-5.75*0.24/(0.0207*V89+18.96)*(W89-V89))))</f>
        <v>0.12580078329191702</v>
      </c>
      <c r="X94" s="7">
        <f>ABS((2.71828182845904^(-3.5*0.24/(0.0207*X89+18.96)*(Y89-X89)))-(2.71828182845904^(-5.75*0.24/(0.0207*X89+18.96)*(Y89-X89))))</f>
        <v>0.11209670969582874</v>
      </c>
      <c r="Y94" s="3"/>
      <c r="Z94" s="7" t="s">
        <v>10</v>
      </c>
      <c r="AG94" s="5"/>
      <c r="AH94" s="9"/>
      <c r="AI94" s="9"/>
      <c r="AJ94" s="15" t="s">
        <v>12</v>
      </c>
      <c r="AL94" s="7">
        <f>ABS((2.71828182845904^(-3.5*0.24/(0.0207*AL89+18.96)*(AM89-AL89)))-(2.71828182845904^(-5.75*0.24/(0.0207*AL89+18.96)*(AM89-AL89))))</f>
        <v>7.0672987712044277E-2</v>
      </c>
      <c r="AN94" s="7">
        <f>ABS((2.71828182845904^(-3.5*0.24/(0.0207*AN89+18.96)*(AO89-AN89)))-(2.71828182845904^(-5.75*0.24/(0.0207*AN89+18.96)*(AO89-AN89))))</f>
        <v>0.13669189550373639</v>
      </c>
      <c r="AO94" s="3"/>
      <c r="AP94" s="7" t="s">
        <v>10</v>
      </c>
      <c r="AW94" s="5"/>
      <c r="AX94" s="9"/>
      <c r="AY94" s="9"/>
      <c r="AZ94" s="15" t="s">
        <v>12</v>
      </c>
      <c r="BB94" s="7" t="s">
        <v>10</v>
      </c>
      <c r="BD94" s="7">
        <f>ABS((2.71828182845904^(-3.5*0.24/(0.0207*BD89+18.96)*(BE89-BD89)))-(2.71828182845904^(-5.75*0.24/(0.0207*BD89+18.96)*(BE89-BD89))))</f>
        <v>0.15213936773932801</v>
      </c>
      <c r="BE94" s="3"/>
      <c r="BF94" s="7" t="s">
        <v>10</v>
      </c>
      <c r="BM94" s="5"/>
      <c r="BN94" s="9"/>
      <c r="BO94" s="9"/>
      <c r="BP94" s="15" t="s">
        <v>12</v>
      </c>
      <c r="BR94" s="7">
        <f>ABS((2.71828182845904^(-3.5*0.24/(0.0207*BR89+18.96)*(BS89-BR89)))-(2.71828182845904^(-5.75*0.24/(0.0207*BR89+18.96)*(BS89-BR89))))</f>
        <v>6.797553309117832E-2</v>
      </c>
      <c r="BT94" s="8" t="s">
        <v>10</v>
      </c>
      <c r="BU94" s="3"/>
      <c r="BV94" s="7" t="s">
        <v>10</v>
      </c>
      <c r="BW94" s="7">
        <f>ABS((2.71828182845904^(-3.5*0.24/(0.0207*BW89+18.96)*(BX89-BW89)))-(2.71828182845904^(-5.75*0.24/(0.0207*BW89+18.96)*(BX89-BW89))))</f>
        <v>9.9114337023554766E-2</v>
      </c>
      <c r="CC94" s="5"/>
      <c r="CD94" s="9"/>
      <c r="CE94" s="9"/>
      <c r="CF94" s="15" t="s">
        <v>12</v>
      </c>
      <c r="CH94" s="7">
        <f>ABS((2.71828182845904^(-3.5*0.24/(0.0207*CH89+18.96)*(CI89-CH89)))-(2.71828182845904^(-5.75*0.24/(0.0207*CH89+18.96)*(CI89-CH89))))</f>
        <v>9.9114337023554766E-2</v>
      </c>
      <c r="CJ94" s="8"/>
      <c r="CK94" s="3"/>
      <c r="CL94" s="7" t="s">
        <v>10</v>
      </c>
      <c r="CM94" s="7">
        <f>ABS((2.71828182845904^(-3.5*0.24/(0.0207*CM89+18.96)*(CN89-CM89)))-(2.71828182845904^(-5.75*0.24/(0.0207*CM89+18.96)*(CN89-CM89))))</f>
        <v>0.12713607264517612</v>
      </c>
      <c r="CS94" s="5"/>
      <c r="CT94" s="9"/>
      <c r="CU94" s="9"/>
      <c r="CV94" s="15" t="s">
        <v>12</v>
      </c>
      <c r="CX94" s="7">
        <f>ABS((2.71828182845904^(-3.5*0.24/(0.0207*CX89+18.96)*(CY89-CX89)))-(2.71828182845904^(-5.75*0.24/(0.0207*CX89+18.96)*(CY89-CX89))))</f>
        <v>0.12713607264517612</v>
      </c>
      <c r="CZ94" s="7"/>
      <c r="DA94" s="3"/>
      <c r="DB94" s="7" t="s">
        <v>10</v>
      </c>
      <c r="DC94" s="7">
        <f>ABS((2.71828182845904^(-3.5*0.24/(0.0207*DC89+18.96)*(DD89-DC89)))-(2.71828182845904^(-5.75*0.24/(0.0207*DC89+18.96)*(DD89-DC89))))</f>
        <v>0.14650485613750575</v>
      </c>
      <c r="DI94" s="5"/>
      <c r="DJ94" s="9"/>
      <c r="DK94" s="9"/>
      <c r="DL94" s="15" t="s">
        <v>12</v>
      </c>
      <c r="DN94" s="7">
        <f>ABS((2.71828182845904^(-3.5*0.24/(0.0207*DN89+18.96)*(DO89-DN89)))-(2.71828182845904^(-5.75*0.24/(0.0207*DN89+18.96)*(DO89-DN89))))</f>
        <v>0.14650485613750575</v>
      </c>
      <c r="DP94" s="8" t="s">
        <v>10</v>
      </c>
      <c r="DQ94" s="3"/>
      <c r="DR94" s="7" t="s">
        <v>10</v>
      </c>
      <c r="DS94" s="7">
        <f>ABS((2.71828182845904^(-3.5*0.24/(0.0207*DS89+18.96)*(DT89-DS89)))-(2.71828182845904^(-5.75*0.24/(0.0207*DS89+18.96)*(DT89-DS89))))</f>
        <v>0.15751820419387402</v>
      </c>
    </row>
    <row r="95" spans="1:125">
      <c r="A95"/>
      <c r="Q95"/>
      <c r="AG95"/>
      <c r="AW95"/>
      <c r="BM95"/>
      <c r="CC95"/>
      <c r="CS95"/>
      <c r="DI95"/>
    </row>
    <row r="96" spans="1:125">
      <c r="B96" s="1" t="s">
        <v>10</v>
      </c>
      <c r="C96" s="2" t="s">
        <v>10</v>
      </c>
      <c r="R96" s="1" t="s">
        <v>10</v>
      </c>
      <c r="S96" s="2" t="s">
        <v>10</v>
      </c>
      <c r="AH96" s="1" t="s">
        <v>10</v>
      </c>
      <c r="AI96" s="2" t="s">
        <v>10</v>
      </c>
      <c r="AX96" s="1" t="s">
        <v>10</v>
      </c>
      <c r="AY96" s="2" t="s">
        <v>10</v>
      </c>
      <c r="BN96" s="1" t="s">
        <v>10</v>
      </c>
      <c r="BO96" s="2" t="s">
        <v>10</v>
      </c>
      <c r="CD96" s="1" t="s">
        <v>10</v>
      </c>
      <c r="CE96" s="2" t="s">
        <v>10</v>
      </c>
      <c r="CT96" s="1" t="s">
        <v>10</v>
      </c>
      <c r="CU96" s="11" t="s">
        <v>10</v>
      </c>
      <c r="DJ96" s="1" t="s">
        <v>10</v>
      </c>
      <c r="DK96" s="2" t="s">
        <v>10</v>
      </c>
    </row>
    <row r="97" spans="1:125" customFormat="1">
      <c r="A97" s="9"/>
      <c r="B97" s="4"/>
      <c r="C97" s="3"/>
      <c r="D97" s="3"/>
      <c r="E97" s="1" t="s">
        <v>0</v>
      </c>
      <c r="F97" s="1" t="s">
        <v>1</v>
      </c>
      <c r="G97" s="1" t="s">
        <v>2</v>
      </c>
      <c r="H97" s="1" t="s">
        <v>3</v>
      </c>
      <c r="I97" s="1" t="s">
        <v>4</v>
      </c>
      <c r="J97" s="1" t="s">
        <v>5</v>
      </c>
      <c r="K97" s="1" t="s">
        <v>6</v>
      </c>
      <c r="L97" s="1" t="s">
        <v>7</v>
      </c>
      <c r="M97" s="1" t="s">
        <v>8</v>
      </c>
      <c r="Q97" s="9"/>
      <c r="R97" s="4"/>
      <c r="S97" s="3"/>
      <c r="T97" s="3"/>
      <c r="U97" s="11" t="s">
        <v>13</v>
      </c>
      <c r="V97" s="11" t="s">
        <v>15</v>
      </c>
      <c r="W97" s="11" t="s">
        <v>14</v>
      </c>
      <c r="X97" s="11" t="s">
        <v>16</v>
      </c>
      <c r="Y97" s="11" t="s">
        <v>17</v>
      </c>
      <c r="Z97" s="11" t="s">
        <v>18</v>
      </c>
      <c r="AA97" s="11" t="s">
        <v>19</v>
      </c>
      <c r="AB97" s="11" t="s">
        <v>20</v>
      </c>
      <c r="AC97" s="11" t="s">
        <v>21</v>
      </c>
      <c r="AG97" s="9"/>
      <c r="AH97" s="4"/>
      <c r="AI97" s="3"/>
      <c r="AJ97" s="3"/>
      <c r="AK97" s="11" t="s">
        <v>23</v>
      </c>
      <c r="AL97" s="11" t="s">
        <v>27</v>
      </c>
      <c r="AM97" s="11" t="s">
        <v>22</v>
      </c>
      <c r="AN97" s="11" t="s">
        <v>24</v>
      </c>
      <c r="AO97" s="11" t="s">
        <v>28</v>
      </c>
      <c r="AP97" s="11" t="s">
        <v>25</v>
      </c>
      <c r="AQ97" s="11" t="s">
        <v>29</v>
      </c>
      <c r="AR97" s="11" t="s">
        <v>26</v>
      </c>
      <c r="AS97" s="11" t="s">
        <v>30</v>
      </c>
      <c r="AW97" s="9"/>
      <c r="AX97" s="4"/>
      <c r="AY97" s="3"/>
      <c r="AZ97" s="3"/>
      <c r="BA97" s="11" t="s">
        <v>31</v>
      </c>
      <c r="BB97" s="11" t="s">
        <v>32</v>
      </c>
      <c r="BC97" s="11" t="s">
        <v>33</v>
      </c>
      <c r="BD97" s="11" t="s">
        <v>34</v>
      </c>
      <c r="BE97" s="11" t="s">
        <v>35</v>
      </c>
      <c r="BF97" s="11" t="s">
        <v>36</v>
      </c>
      <c r="BG97" s="11" t="s">
        <v>37</v>
      </c>
      <c r="BH97" s="11" t="s">
        <v>38</v>
      </c>
      <c r="BI97" s="11" t="s">
        <v>39</v>
      </c>
      <c r="BM97" s="9"/>
      <c r="BN97" s="4"/>
      <c r="BO97" s="3"/>
      <c r="BP97" s="3"/>
      <c r="BQ97" s="1" t="s">
        <v>0</v>
      </c>
      <c r="BR97" s="11" t="s">
        <v>42</v>
      </c>
      <c r="BS97" s="1" t="s">
        <v>2</v>
      </c>
      <c r="BT97" s="1" t="s">
        <v>3</v>
      </c>
      <c r="BU97" s="11" t="s">
        <v>43</v>
      </c>
      <c r="BV97" s="1" t="s">
        <v>5</v>
      </c>
      <c r="BW97" s="11" t="s">
        <v>44</v>
      </c>
      <c r="BX97" s="1" t="s">
        <v>7</v>
      </c>
      <c r="BY97" s="11" t="s">
        <v>45</v>
      </c>
      <c r="CC97" s="9"/>
      <c r="CD97" s="4"/>
      <c r="CE97" s="3"/>
      <c r="CF97" s="3"/>
      <c r="CG97" s="11" t="s">
        <v>13</v>
      </c>
      <c r="CH97" s="11" t="s">
        <v>46</v>
      </c>
      <c r="CI97" s="11" t="s">
        <v>14</v>
      </c>
      <c r="CJ97" s="11" t="s">
        <v>16</v>
      </c>
      <c r="CK97" s="11" t="s">
        <v>47</v>
      </c>
      <c r="CL97" s="11" t="s">
        <v>18</v>
      </c>
      <c r="CM97" s="11" t="s">
        <v>48</v>
      </c>
      <c r="CN97" s="11" t="s">
        <v>20</v>
      </c>
      <c r="CO97" s="11" t="s">
        <v>49</v>
      </c>
      <c r="CS97" s="9"/>
      <c r="CT97" s="4"/>
      <c r="CU97" s="3"/>
      <c r="CV97" s="3"/>
      <c r="CW97" s="11" t="s">
        <v>23</v>
      </c>
      <c r="CX97" s="11" t="s">
        <v>50</v>
      </c>
      <c r="CY97" s="11" t="s">
        <v>22</v>
      </c>
      <c r="CZ97" s="11" t="s">
        <v>24</v>
      </c>
      <c r="DA97" s="11" t="s">
        <v>51</v>
      </c>
      <c r="DB97" s="11" t="s">
        <v>25</v>
      </c>
      <c r="DC97" s="11" t="s">
        <v>52</v>
      </c>
      <c r="DD97" s="11" t="s">
        <v>26</v>
      </c>
      <c r="DE97" s="11" t="s">
        <v>53</v>
      </c>
      <c r="DI97" s="9"/>
      <c r="DJ97" s="4"/>
      <c r="DK97" s="3"/>
      <c r="DL97" s="3"/>
      <c r="DM97" s="11" t="s">
        <v>31</v>
      </c>
      <c r="DN97" s="11" t="s">
        <v>54</v>
      </c>
      <c r="DO97" s="11" t="s">
        <v>33</v>
      </c>
      <c r="DP97" s="11" t="s">
        <v>34</v>
      </c>
      <c r="DQ97" s="11" t="s">
        <v>57</v>
      </c>
      <c r="DR97" s="11" t="s">
        <v>36</v>
      </c>
      <c r="DS97" s="11" t="s">
        <v>55</v>
      </c>
      <c r="DT97" s="11" t="s">
        <v>38</v>
      </c>
      <c r="DU97" s="11" t="s">
        <v>56</v>
      </c>
    </row>
    <row r="98" spans="1:125" customFormat="1">
      <c r="A98" s="1">
        <f>A88-10</f>
        <v>510</v>
      </c>
      <c r="B98" s="1">
        <v>98</v>
      </c>
      <c r="C98" s="2">
        <f>B98*(2^(A98/1200))</f>
        <v>131.57210527246582</v>
      </c>
      <c r="D98" s="2" t="s">
        <v>66</v>
      </c>
      <c r="E98" s="4">
        <v>2</v>
      </c>
      <c r="F98" s="4">
        <v>2</v>
      </c>
      <c r="G98" s="4">
        <v>3</v>
      </c>
      <c r="H98" s="4">
        <v>4</v>
      </c>
      <c r="I98" s="4">
        <v>3</v>
      </c>
      <c r="J98" s="4">
        <v>5</v>
      </c>
      <c r="K98" s="4">
        <v>4</v>
      </c>
      <c r="L98" s="4">
        <v>6</v>
      </c>
      <c r="M98" s="4">
        <v>5</v>
      </c>
      <c r="Q98" s="1">
        <f>Q88-10</f>
        <v>510</v>
      </c>
      <c r="R98" s="1">
        <f>98*2</f>
        <v>196</v>
      </c>
      <c r="S98" s="2">
        <f>R98*(2^(Q98/1200))</f>
        <v>263.14421054493164</v>
      </c>
      <c r="T98" s="2" t="s">
        <v>66</v>
      </c>
      <c r="U98" s="4">
        <v>2</v>
      </c>
      <c r="V98" s="4">
        <v>2</v>
      </c>
      <c r="W98" s="4">
        <v>3</v>
      </c>
      <c r="X98" s="4">
        <v>4</v>
      </c>
      <c r="Y98" s="4">
        <v>3</v>
      </c>
      <c r="Z98" s="4">
        <v>5</v>
      </c>
      <c r="AA98" s="4">
        <v>4</v>
      </c>
      <c r="AB98" s="4">
        <v>6</v>
      </c>
      <c r="AC98" s="4">
        <v>5</v>
      </c>
      <c r="AG98" s="1">
        <f>AG88-10</f>
        <v>510</v>
      </c>
      <c r="AH98" s="1">
        <f>98*4</f>
        <v>392</v>
      </c>
      <c r="AI98" s="2">
        <f>AH98*(2^(AG98/1200))</f>
        <v>526.28842108986328</v>
      </c>
      <c r="AJ98" s="2" t="s">
        <v>66</v>
      </c>
      <c r="AK98" s="4">
        <v>2</v>
      </c>
      <c r="AL98" s="4">
        <v>2</v>
      </c>
      <c r="AM98" s="4">
        <v>3</v>
      </c>
      <c r="AN98" s="4">
        <v>4</v>
      </c>
      <c r="AO98" s="4">
        <v>3</v>
      </c>
      <c r="AP98" s="4">
        <v>5</v>
      </c>
      <c r="AQ98" s="4">
        <v>4</v>
      </c>
      <c r="AR98" s="4">
        <v>6</v>
      </c>
      <c r="AS98" s="4">
        <v>5</v>
      </c>
      <c r="AW98" s="1">
        <f>AW88-10</f>
        <v>510</v>
      </c>
      <c r="AX98" s="1">
        <f>98*8</f>
        <v>784</v>
      </c>
      <c r="AY98" s="2">
        <f>AX98*(2^(AW98/1200))</f>
        <v>1052.5768421797266</v>
      </c>
      <c r="AZ98" s="2" t="s">
        <v>66</v>
      </c>
      <c r="BA98" s="4">
        <v>2</v>
      </c>
      <c r="BB98" s="4">
        <v>2</v>
      </c>
      <c r="BC98" s="4">
        <v>3</v>
      </c>
      <c r="BD98" s="4">
        <v>4</v>
      </c>
      <c r="BE98" s="4">
        <v>3</v>
      </c>
      <c r="BF98" s="4">
        <v>5</v>
      </c>
      <c r="BG98" s="4">
        <v>4</v>
      </c>
      <c r="BH98" s="4">
        <v>6</v>
      </c>
      <c r="BI98" s="4">
        <v>5</v>
      </c>
      <c r="BM98" s="1">
        <f>BM88+10</f>
        <v>690</v>
      </c>
      <c r="BN98" s="1">
        <v>98</v>
      </c>
      <c r="BO98" s="2">
        <f>BN98*(2^(BM98/1200))</f>
        <v>145.9883913860248</v>
      </c>
      <c r="BP98" s="2" t="s">
        <v>66</v>
      </c>
      <c r="BQ98" s="4">
        <v>2</v>
      </c>
      <c r="BR98" s="4">
        <v>2</v>
      </c>
      <c r="BS98" s="4">
        <v>3</v>
      </c>
      <c r="BT98" s="4">
        <v>4</v>
      </c>
      <c r="BU98" s="4">
        <v>3</v>
      </c>
      <c r="BV98" s="4">
        <v>5</v>
      </c>
      <c r="BW98" s="4">
        <v>4</v>
      </c>
      <c r="BX98" s="4">
        <v>6</v>
      </c>
      <c r="BY98" s="4">
        <v>5</v>
      </c>
      <c r="CC98" s="1">
        <f>CC88+10</f>
        <v>690</v>
      </c>
      <c r="CD98" s="1">
        <f>98*2</f>
        <v>196</v>
      </c>
      <c r="CE98" s="2">
        <f>CD98*(2^(CC98/1200))</f>
        <v>291.9767827720496</v>
      </c>
      <c r="CF98" s="2" t="s">
        <v>66</v>
      </c>
      <c r="CG98" s="4">
        <v>2</v>
      </c>
      <c r="CH98" s="4">
        <v>2</v>
      </c>
      <c r="CI98" s="4">
        <v>3</v>
      </c>
      <c r="CJ98" s="4">
        <v>4</v>
      </c>
      <c r="CK98" s="4">
        <v>3</v>
      </c>
      <c r="CL98" s="4">
        <v>5</v>
      </c>
      <c r="CM98" s="4">
        <v>4</v>
      </c>
      <c r="CN98" s="4">
        <v>6</v>
      </c>
      <c r="CO98" s="4">
        <v>5</v>
      </c>
      <c r="CS98" s="1">
        <f>CS88+10</f>
        <v>690</v>
      </c>
      <c r="CT98" s="1">
        <f>98*4</f>
        <v>392</v>
      </c>
      <c r="CU98" s="2">
        <f>CT98*(2^(CS98/1200))</f>
        <v>583.95356554409921</v>
      </c>
      <c r="CV98" s="2" t="s">
        <v>66</v>
      </c>
      <c r="CW98" s="4">
        <v>2</v>
      </c>
      <c r="CX98" s="4">
        <v>2</v>
      </c>
      <c r="CY98" s="4">
        <v>3</v>
      </c>
      <c r="CZ98" s="4">
        <v>4</v>
      </c>
      <c r="DA98" s="4">
        <v>3</v>
      </c>
      <c r="DB98" s="4">
        <v>5</v>
      </c>
      <c r="DC98" s="4">
        <v>4</v>
      </c>
      <c r="DD98" s="4">
        <v>6</v>
      </c>
      <c r="DE98" s="4">
        <v>5</v>
      </c>
      <c r="DI98" s="1">
        <f>DI88+10</f>
        <v>690</v>
      </c>
      <c r="DJ98" s="1">
        <f>98*8</f>
        <v>784</v>
      </c>
      <c r="DK98" s="2">
        <f>DJ98*(2^(DI98/1200))</f>
        <v>1167.9071310881984</v>
      </c>
      <c r="DL98" s="2" t="s">
        <v>66</v>
      </c>
      <c r="DM98" s="4">
        <v>2</v>
      </c>
      <c r="DN98" s="4">
        <v>2</v>
      </c>
      <c r="DO98" s="4">
        <v>3</v>
      </c>
      <c r="DP98" s="4">
        <v>4</v>
      </c>
      <c r="DQ98" s="4">
        <v>3</v>
      </c>
      <c r="DR98" s="4">
        <v>5</v>
      </c>
      <c r="DS98" s="4">
        <v>4</v>
      </c>
      <c r="DT98" s="4">
        <v>6</v>
      </c>
      <c r="DU98" s="4">
        <v>5</v>
      </c>
    </row>
    <row r="99" spans="1:125" customFormat="1">
      <c r="A99" s="2"/>
      <c r="B99" s="1"/>
      <c r="C99" s="2"/>
      <c r="D99" s="2" t="s">
        <v>63</v>
      </c>
      <c r="E99" s="3">
        <f>B98*E98</f>
        <v>196</v>
      </c>
      <c r="F99" s="3">
        <f>C98*F98</f>
        <v>263.14421054493164</v>
      </c>
      <c r="G99" s="3">
        <f>B98*G98</f>
        <v>294</v>
      </c>
      <c r="H99" s="3">
        <f>B98*H98</f>
        <v>392</v>
      </c>
      <c r="I99" s="3">
        <f>C98*I98</f>
        <v>394.71631581739746</v>
      </c>
      <c r="J99" s="3">
        <f>B98*J98</f>
        <v>490</v>
      </c>
      <c r="K99" s="3">
        <f>C98*K98</f>
        <v>526.28842108986328</v>
      </c>
      <c r="L99" s="3">
        <f>B98*L98</f>
        <v>588</v>
      </c>
      <c r="M99" s="3">
        <f>C98*M98</f>
        <v>657.8605263623291</v>
      </c>
      <c r="Q99" s="2"/>
      <c r="R99" s="1"/>
      <c r="S99" s="2"/>
      <c r="T99" s="2" t="s">
        <v>63</v>
      </c>
      <c r="U99" s="3">
        <f>R98*U98</f>
        <v>392</v>
      </c>
      <c r="V99" s="3">
        <f>S98*V98</f>
        <v>526.28842108986328</v>
      </c>
      <c r="W99" s="3">
        <f>R98*W98</f>
        <v>588</v>
      </c>
      <c r="X99" s="3">
        <f>R98*X98</f>
        <v>784</v>
      </c>
      <c r="Y99" s="3">
        <f>S98*Y98</f>
        <v>789.43263163479492</v>
      </c>
      <c r="Z99" s="3">
        <f>R98*Z98</f>
        <v>980</v>
      </c>
      <c r="AA99" s="3">
        <f>S98*AA98</f>
        <v>1052.5768421797266</v>
      </c>
      <c r="AB99" s="3">
        <f>R98*AB98</f>
        <v>1176</v>
      </c>
      <c r="AC99" s="3">
        <f>S98*AC98</f>
        <v>1315.7210527246582</v>
      </c>
      <c r="AG99" s="2"/>
      <c r="AH99" s="1"/>
      <c r="AI99" s="2"/>
      <c r="AJ99" s="2" t="s">
        <v>63</v>
      </c>
      <c r="AK99" s="3">
        <f>AH98*AK98</f>
        <v>784</v>
      </c>
      <c r="AL99" s="3">
        <f>AI98*AL98</f>
        <v>1052.5768421797266</v>
      </c>
      <c r="AM99" s="3">
        <f>AH98*AM98</f>
        <v>1176</v>
      </c>
      <c r="AN99" s="3">
        <f>AH98*AN98</f>
        <v>1568</v>
      </c>
      <c r="AO99" s="3">
        <f>AI98*AO98</f>
        <v>1578.8652632695898</v>
      </c>
      <c r="AP99" s="3">
        <f>AH98*AP98</f>
        <v>1960</v>
      </c>
      <c r="AQ99" s="3">
        <f>AI98*AQ98</f>
        <v>2105.1536843594531</v>
      </c>
      <c r="AR99" s="3">
        <f>AH98*AR98</f>
        <v>2352</v>
      </c>
      <c r="AS99" s="3">
        <f>AI98*AS98</f>
        <v>2631.4421054493164</v>
      </c>
      <c r="AW99" s="2"/>
      <c r="AX99" s="1"/>
      <c r="AY99" s="2"/>
      <c r="AZ99" s="2" t="s">
        <v>63</v>
      </c>
      <c r="BA99" s="3">
        <f>AX98*BA98</f>
        <v>1568</v>
      </c>
      <c r="BB99" s="3">
        <f>AY98*BB98</f>
        <v>2105.1536843594531</v>
      </c>
      <c r="BC99" s="3">
        <f>AX98*BC98</f>
        <v>2352</v>
      </c>
      <c r="BD99" s="3">
        <f>AX98*BD98</f>
        <v>3136</v>
      </c>
      <c r="BE99" s="3">
        <f>AY98*BE98</f>
        <v>3157.7305265391797</v>
      </c>
      <c r="BF99" s="3">
        <f>AX98*BF98</f>
        <v>3920</v>
      </c>
      <c r="BG99" s="3">
        <f>AY98*BG98</f>
        <v>4210.3073687189062</v>
      </c>
      <c r="BH99" s="3">
        <f>AX98*BH98</f>
        <v>4704</v>
      </c>
      <c r="BI99" s="3">
        <f>AY98*BI98</f>
        <v>5262.8842108986328</v>
      </c>
      <c r="BM99" s="2"/>
      <c r="BN99" s="1"/>
      <c r="BO99" s="2"/>
      <c r="BP99" s="2" t="s">
        <v>63</v>
      </c>
      <c r="BQ99" s="3">
        <f>BN98*BQ98</f>
        <v>196</v>
      </c>
      <c r="BR99" s="3">
        <f>BO98*BR98</f>
        <v>291.9767827720496</v>
      </c>
      <c r="BS99" s="3">
        <f>BN98*BS98</f>
        <v>294</v>
      </c>
      <c r="BT99" s="3">
        <f>BN98*BT98</f>
        <v>392</v>
      </c>
      <c r="BU99" s="3">
        <f>BO98*BU98</f>
        <v>437.96517415807443</v>
      </c>
      <c r="BV99" s="3">
        <f>BN98*BV98</f>
        <v>490</v>
      </c>
      <c r="BW99" s="3">
        <f>BO98*BW98</f>
        <v>583.95356554409921</v>
      </c>
      <c r="BX99" s="3">
        <f>BN98*BX98</f>
        <v>588</v>
      </c>
      <c r="BY99" s="3">
        <f>BO98*BY98</f>
        <v>729.94195693012398</v>
      </c>
      <c r="CC99" s="2"/>
      <c r="CD99" s="1"/>
      <c r="CE99" s="2"/>
      <c r="CF99" s="2" t="s">
        <v>63</v>
      </c>
      <c r="CG99" s="3">
        <f>CD98*CG98</f>
        <v>392</v>
      </c>
      <c r="CH99" s="3">
        <f>CE98*CH98</f>
        <v>583.95356554409921</v>
      </c>
      <c r="CI99" s="3">
        <f>CD98*CI98</f>
        <v>588</v>
      </c>
      <c r="CJ99" s="3">
        <f>CD98*CJ98</f>
        <v>784</v>
      </c>
      <c r="CK99" s="3">
        <f>CE98*CK98</f>
        <v>875.93034831614887</v>
      </c>
      <c r="CL99" s="3">
        <f>CD98*CL98</f>
        <v>980</v>
      </c>
      <c r="CM99" s="3">
        <f>CE98*CM98</f>
        <v>1167.9071310881984</v>
      </c>
      <c r="CN99" s="3">
        <f>CD98*CN98</f>
        <v>1176</v>
      </c>
      <c r="CO99" s="3">
        <f>CE98*CO98</f>
        <v>1459.883913860248</v>
      </c>
      <c r="CS99" s="2"/>
      <c r="CT99" s="1"/>
      <c r="CU99" s="2"/>
      <c r="CV99" s="2" t="s">
        <v>63</v>
      </c>
      <c r="CW99" s="3">
        <f>CT98*CW98</f>
        <v>784</v>
      </c>
      <c r="CX99" s="3">
        <f>CU98*CX98</f>
        <v>1167.9071310881984</v>
      </c>
      <c r="CY99" s="3">
        <f>CT98*CY98</f>
        <v>1176</v>
      </c>
      <c r="CZ99" s="3">
        <f>CT98*CZ98</f>
        <v>1568</v>
      </c>
      <c r="DA99" s="3">
        <f>CU98*DA98</f>
        <v>1751.8606966322977</v>
      </c>
      <c r="DB99" s="3">
        <f>CT98*DB98</f>
        <v>1960</v>
      </c>
      <c r="DC99" s="3">
        <f>CU98*DC98</f>
        <v>2335.8142621763968</v>
      </c>
      <c r="DD99" s="3">
        <f>CT98*DD98</f>
        <v>2352</v>
      </c>
      <c r="DE99" s="3">
        <f>CU98*DE98</f>
        <v>2919.7678277204959</v>
      </c>
      <c r="DI99" s="2"/>
      <c r="DJ99" s="1"/>
      <c r="DK99" s="2"/>
      <c r="DL99" s="2" t="s">
        <v>63</v>
      </c>
      <c r="DM99" s="3">
        <f>DJ98*DM98</f>
        <v>1568</v>
      </c>
      <c r="DN99" s="3">
        <f>DK98*DN98</f>
        <v>2335.8142621763968</v>
      </c>
      <c r="DO99" s="3">
        <f>DJ98*DO98</f>
        <v>2352</v>
      </c>
      <c r="DP99" s="3">
        <f>DJ98*DP98</f>
        <v>3136</v>
      </c>
      <c r="DQ99" s="3">
        <f>DK98*DQ98</f>
        <v>3503.7213932645955</v>
      </c>
      <c r="DR99" s="3">
        <f>DJ98*DR98</f>
        <v>3920</v>
      </c>
      <c r="DS99" s="3">
        <f>DK98*DS98</f>
        <v>4671.6285243527936</v>
      </c>
      <c r="DT99" s="3">
        <f>DJ98*DT98</f>
        <v>4704</v>
      </c>
      <c r="DU99" s="3">
        <f>DK98*DU98</f>
        <v>5839.5356554409918</v>
      </c>
    </row>
    <row r="100" spans="1:125" customFormat="1">
      <c r="A100" s="4"/>
      <c r="B100" s="4"/>
      <c r="C100" s="3"/>
      <c r="D100" s="2" t="s">
        <v>9</v>
      </c>
      <c r="E100" s="3"/>
      <c r="F100" s="3"/>
      <c r="G100" s="3"/>
      <c r="H100" s="4"/>
      <c r="I100" s="4"/>
      <c r="J100" s="3"/>
      <c r="K100" s="3"/>
      <c r="L100" s="3"/>
      <c r="M100" s="3"/>
      <c r="Q100" s="4"/>
      <c r="R100" s="4"/>
      <c r="S100" s="3"/>
      <c r="T100" s="2" t="s">
        <v>9</v>
      </c>
      <c r="U100" s="3"/>
      <c r="V100" s="3"/>
      <c r="W100" s="3"/>
      <c r="X100" s="4"/>
      <c r="Y100" s="4"/>
      <c r="Z100" s="3"/>
      <c r="AA100" s="3"/>
      <c r="AB100" s="3"/>
      <c r="AC100" s="3"/>
      <c r="AG100" s="4"/>
      <c r="AH100" s="4"/>
      <c r="AI100" s="3"/>
      <c r="AJ100" s="2" t="s">
        <v>9</v>
      </c>
      <c r="AK100" s="3"/>
      <c r="AL100" s="3"/>
      <c r="AM100" s="3"/>
      <c r="AN100" s="4"/>
      <c r="AO100" s="4"/>
      <c r="AP100" s="3"/>
      <c r="AQ100" s="3"/>
      <c r="AR100" s="3"/>
      <c r="AS100" s="3"/>
      <c r="AW100" s="4"/>
      <c r="AX100" s="4"/>
      <c r="AY100" s="3"/>
      <c r="AZ100" s="2" t="s">
        <v>9</v>
      </c>
      <c r="BA100" s="3"/>
      <c r="BB100" s="3"/>
      <c r="BC100" s="3"/>
      <c r="BD100" s="4"/>
      <c r="BE100" s="4"/>
      <c r="BF100" s="3"/>
      <c r="BG100" s="3"/>
      <c r="BH100" s="3"/>
      <c r="BI100" s="3"/>
      <c r="BM100" s="4"/>
      <c r="BN100" s="4"/>
      <c r="BO100" s="3"/>
      <c r="BP100" s="2" t="s">
        <v>9</v>
      </c>
      <c r="BQ100" s="3"/>
      <c r="BR100" s="3"/>
      <c r="BS100" s="3"/>
      <c r="BT100" s="4"/>
      <c r="BU100" s="4"/>
      <c r="BV100" s="3"/>
      <c r="BW100" s="3"/>
      <c r="BX100" s="3"/>
      <c r="BY100" s="3"/>
      <c r="CC100" s="4"/>
      <c r="CD100" s="4"/>
      <c r="CE100" s="3"/>
      <c r="CF100" s="2" t="s">
        <v>9</v>
      </c>
      <c r="CG100" s="3"/>
      <c r="CH100" s="3"/>
      <c r="CI100" s="3"/>
      <c r="CJ100" s="4"/>
      <c r="CK100" s="4"/>
      <c r="CL100" s="3"/>
      <c r="CM100" s="3"/>
      <c r="CN100" s="3"/>
      <c r="CO100" s="3"/>
      <c r="CS100" s="4"/>
      <c r="CT100" s="4"/>
      <c r="CU100" s="3"/>
      <c r="CV100" s="2" t="s">
        <v>9</v>
      </c>
      <c r="CW100" s="3"/>
      <c r="CX100" s="3"/>
      <c r="CY100" s="3"/>
      <c r="CZ100" s="4"/>
      <c r="DA100" s="4"/>
      <c r="DB100" s="3"/>
      <c r="DC100" s="3"/>
      <c r="DD100" s="3"/>
      <c r="DE100" s="3"/>
      <c r="DI100" s="4"/>
      <c r="DJ100" s="4"/>
      <c r="DK100" s="3"/>
      <c r="DL100" s="2" t="s">
        <v>9</v>
      </c>
      <c r="DM100" s="3"/>
      <c r="DN100" s="3"/>
      <c r="DO100" s="3"/>
      <c r="DP100" s="4"/>
      <c r="DQ100" s="4"/>
      <c r="DR100" s="3"/>
      <c r="DS100" s="3"/>
      <c r="DT100" s="3"/>
      <c r="DU100" s="3"/>
    </row>
    <row r="101" spans="1:125" customFormat="1">
      <c r="A101" s="4"/>
      <c r="B101" s="4"/>
      <c r="C101" s="3"/>
      <c r="D101" s="15" t="s">
        <v>65</v>
      </c>
      <c r="E101" s="3">
        <f>24.7*(4.37*((F99+E99)/2000)+1)/2</f>
        <v>24.739891735502344</v>
      </c>
      <c r="F101" s="3">
        <f>24.7*(4.37*((G99+F99)/2000)+1)/2</f>
        <v>27.384397235502341</v>
      </c>
      <c r="G101" s="3">
        <f>24.7*(4.37*((H99+G99)/2000)+1)/2</f>
        <v>30.861538500000005</v>
      </c>
      <c r="H101" s="3">
        <f>24.7*(4.37*((I99+H99)/2000)+1)/2</f>
        <v>33.579343103253514</v>
      </c>
      <c r="I101" s="3">
        <f>24.7*(4.37*((J99+I99)/2000)+1)/2</f>
        <v>36.223848603253515</v>
      </c>
      <c r="J101" s="3">
        <f>24.7*(4.37*((K99+J99)/2000)+1)/2</f>
        <v>39.774288971004687</v>
      </c>
      <c r="K101" s="3">
        <f>24.7*(4.37*((L99+K99)/2000)+1)/2</f>
        <v>42.418794471004688</v>
      </c>
      <c r="L101" s="3">
        <f>24.7*(4.37*((M99+L99)/2000)+1)/2</f>
        <v>45.96923483875586</v>
      </c>
      <c r="M101" s="3" t="s">
        <v>10</v>
      </c>
      <c r="Q101" s="4"/>
      <c r="R101" s="4"/>
      <c r="S101" s="3"/>
      <c r="T101" s="15" t="s">
        <v>65</v>
      </c>
      <c r="U101" s="3">
        <f>24.7*(4.37*((V99+U99)/2000)+1)/2</f>
        <v>37.129783471004686</v>
      </c>
      <c r="V101" s="3">
        <f>24.7*(4.37*((W99+V99)/2000)+1)/2</f>
        <v>42.418794471004688</v>
      </c>
      <c r="W101" s="3">
        <f>24.7*(4.37*((X99+W99)/2000)+1)/2</f>
        <v>49.373077000000002</v>
      </c>
      <c r="X101" s="3">
        <f>24.7*(4.37*((Y99+X99)/2000)+1)/2</f>
        <v>54.808686206507026</v>
      </c>
      <c r="Y101" s="3">
        <f>24.7*(4.37*((Z99+Y99)/2000)+1)/2</f>
        <v>60.097697206507036</v>
      </c>
      <c r="Z101" s="3">
        <f>24.7*(4.37*((AA99+Z99)/2000)+1)/2</f>
        <v>67.198577942009365</v>
      </c>
      <c r="AA101" s="3">
        <f>24.7*(4.37*((AB99+AA99)/2000)+1)/2</f>
        <v>72.487588942009381</v>
      </c>
      <c r="AB101" s="3">
        <f>24.7*(4.37*((AC99+AB99)/2000)+1)/2</f>
        <v>79.588469677511711</v>
      </c>
      <c r="AC101" s="3" t="s">
        <v>10</v>
      </c>
      <c r="AG101" s="4"/>
      <c r="AH101" s="4"/>
      <c r="AI101" s="3"/>
      <c r="AJ101" s="15" t="s">
        <v>65</v>
      </c>
      <c r="AK101" s="3">
        <f>24.7*(4.37*((AL99+AK99)/2000)+1)/2</f>
        <v>61.90956694200937</v>
      </c>
      <c r="AL101" s="3">
        <f>24.7*(4.37*((AM99+AL99)/2000)+1)/2</f>
        <v>72.487588942009381</v>
      </c>
      <c r="AM101" s="3">
        <f>24.7*(4.37*((AN99+AM99)/2000)+1)/2</f>
        <v>86.39615400000001</v>
      </c>
      <c r="AN101" s="3">
        <f>24.7*(4.37*((AO99+AN99)/2000)+1)/2</f>
        <v>97.267372413014058</v>
      </c>
      <c r="AO101" s="3">
        <f>24.7*(4.37*((AP99+AO99)/2000)+1)/2</f>
        <v>107.84539441301408</v>
      </c>
      <c r="AP101" s="3">
        <f>24.7*(4.37*((AQ99+AP99)/2000)+1)/2</f>
        <v>122.04715588401874</v>
      </c>
      <c r="AQ101" s="3">
        <f>24.7*(4.37*((AR99+AQ99)/2000)+1)/2</f>
        <v>132.62517788401877</v>
      </c>
      <c r="AR101" s="3">
        <f>24.7*(4.37*((AS99+AR99)/2000)+1)/2</f>
        <v>146.82693935502343</v>
      </c>
      <c r="AS101" s="3" t="s">
        <v>10</v>
      </c>
      <c r="AW101" s="4"/>
      <c r="AX101" s="4"/>
      <c r="AY101" s="3"/>
      <c r="AZ101" s="15" t="s">
        <v>65</v>
      </c>
      <c r="BA101" s="3">
        <f>24.7*(4.37*((BB99+BA99)/2000)+1)/2</f>
        <v>111.46913388401875</v>
      </c>
      <c r="BB101" s="3">
        <f>24.7*(4.37*((BC99+BB99)/2000)+1)/2</f>
        <v>132.62517788401877</v>
      </c>
      <c r="BC101" s="3">
        <f>24.7*(4.37*((BD99+BC99)/2000)+1)/2</f>
        <v>160.44230800000003</v>
      </c>
      <c r="BD101" s="3">
        <f>24.7*(4.37*((BE99+BD99)/2000)+1)/2</f>
        <v>182.18474482602812</v>
      </c>
      <c r="BE101" s="3">
        <f>24.7*(4.37*((BF99+BE99)/2000)+1)/2</f>
        <v>203.34078882602816</v>
      </c>
      <c r="BF101" s="3">
        <f>24.7*(4.37*((BG99+BF99)/2000)+1)/2</f>
        <v>231.74431176803748</v>
      </c>
      <c r="BG101" s="3">
        <f>24.7*(4.37*((BH99+BG99)/2000)+1)/2</f>
        <v>252.90035576803751</v>
      </c>
      <c r="BH101" s="3">
        <f>24.7*(4.37*((BI99+BH99)/2000)+1)/2</f>
        <v>281.30387871004683</v>
      </c>
      <c r="BI101" s="3" t="s">
        <v>10</v>
      </c>
      <c r="BM101" s="4"/>
      <c r="BN101" s="4"/>
      <c r="BO101" s="3"/>
      <c r="BP101" s="15" t="s">
        <v>65</v>
      </c>
      <c r="BQ101" s="3">
        <f>24.7*(4.37*((BR99+BQ99)/2000)+1)/2</f>
        <v>25.517931488908065</v>
      </c>
      <c r="BR101" s="3">
        <f>24.7*(4.37*((BS99+BR99)/2000)+1)/2</f>
        <v>28.16243698890807</v>
      </c>
      <c r="BS101" s="3">
        <f>24.7*(4.37*((BT99+BS99)/2000)+1)/2</f>
        <v>30.861538500000005</v>
      </c>
      <c r="BT101" s="3">
        <f>24.7*(4.37*((BU99+BT99)/2000)+1)/2</f>
        <v>34.746402733362096</v>
      </c>
      <c r="BU101" s="3">
        <f>24.7*(4.37*((BV99+BU99)/2000)+1)/2</f>
        <v>37.390908233362104</v>
      </c>
      <c r="BV101" s="3">
        <f>24.7*(4.37*((BW99+BV99)/2000)+1)/2</f>
        <v>41.33036847781613</v>
      </c>
      <c r="BW101" s="3">
        <f>24.7*(4.37*((BX99+BW99)/2000)+1)/2</f>
        <v>43.974873977816131</v>
      </c>
      <c r="BX101" s="3">
        <f>24.7*(4.37*((BY99+BX99)/2000)+1)/2</f>
        <v>47.914334222270163</v>
      </c>
      <c r="BY101" s="3" t="s">
        <v>10</v>
      </c>
      <c r="CC101" s="4"/>
      <c r="CD101" s="4"/>
      <c r="CE101" s="3"/>
      <c r="CF101" s="15" t="s">
        <v>65</v>
      </c>
      <c r="CG101" s="3">
        <f>24.7*(4.37*((CH99+CG99)/2000)+1)/2</f>
        <v>38.685862977816129</v>
      </c>
      <c r="CH101" s="3">
        <f>24.7*(4.37*((CI99+CH99)/2000)+1)/2</f>
        <v>43.974873977816131</v>
      </c>
      <c r="CI101" s="3">
        <f>24.7*(4.37*((CJ99+CI99)/2000)+1)/2</f>
        <v>49.373077000000002</v>
      </c>
      <c r="CJ101" s="3">
        <f>24.7*(4.37*((CK99+CJ99)/2000)+1)/2</f>
        <v>57.142805466724198</v>
      </c>
      <c r="CK101" s="3">
        <f>24.7*(4.37*((CL99+CK99)/2000)+1)/2</f>
        <v>62.431816466724207</v>
      </c>
      <c r="CL101" s="3">
        <f>24.7*(4.37*((CM99+CL99)/2000)+1)/2</f>
        <v>70.310736955632251</v>
      </c>
      <c r="CM101" s="3">
        <f>24.7*(4.37*((CN99+CM99)/2000)+1)/2</f>
        <v>75.599747955632267</v>
      </c>
      <c r="CN101" s="3">
        <f>24.7*(4.37*((CO99+CN99)/2000)+1)/2</f>
        <v>83.478668444540332</v>
      </c>
      <c r="CO101" s="3" t="s">
        <v>10</v>
      </c>
      <c r="CS101" s="4"/>
      <c r="CT101" s="4"/>
      <c r="CU101" s="3"/>
      <c r="CV101" s="15" t="s">
        <v>65</v>
      </c>
      <c r="CW101" s="3">
        <f>24.7*(4.37*((CX99+CW99)/2000)+1)/2</f>
        <v>65.021725955632249</v>
      </c>
      <c r="CX101" s="3">
        <f>24.7*(4.37*((CY99+CX99)/2000)+1)/2</f>
        <v>75.599747955632267</v>
      </c>
      <c r="CY101" s="3">
        <f>24.7*(4.37*((CZ99+CY99)/2000)+1)/2</f>
        <v>86.39615400000001</v>
      </c>
      <c r="CZ101" s="3">
        <f>24.7*(4.37*((DA99+CZ99)/2000)+1)/2</f>
        <v>101.93561093344839</v>
      </c>
      <c r="DA101" s="3">
        <f>24.7*(4.37*((DB99+DA99)/2000)+1)/2</f>
        <v>112.51363293344841</v>
      </c>
      <c r="DB101" s="3">
        <f>24.7*(4.37*((DC99+DB99)/2000)+1)/2</f>
        <v>128.27147391126451</v>
      </c>
      <c r="DC101" s="3">
        <f>24.7*(4.37*((DD99+DC99)/2000)+1)/2</f>
        <v>138.84949591126451</v>
      </c>
      <c r="DD101" s="3">
        <f>24.7*(4.37*((DE99+DD99)/2000)+1)/2</f>
        <v>154.60733688908067</v>
      </c>
      <c r="DE101" s="3" t="s">
        <v>10</v>
      </c>
      <c r="DI101" s="4"/>
      <c r="DJ101" s="4"/>
      <c r="DK101" s="3"/>
      <c r="DL101" s="15" t="s">
        <v>65</v>
      </c>
      <c r="DM101" s="3">
        <f>24.7*(4.37*((DN99+DM99)/2000)+1)/2</f>
        <v>117.6934519112645</v>
      </c>
      <c r="DN101" s="3">
        <f>24.7*(4.37*((DO99+DN99)/2000)+1)/2</f>
        <v>138.84949591126451</v>
      </c>
      <c r="DO101" s="3">
        <f>24.7*(4.37*((DP99+DO99)/2000)+1)/2</f>
        <v>160.44230800000003</v>
      </c>
      <c r="DP101" s="3">
        <f>24.7*(4.37*((DQ99+DP99)/2000)+1)/2</f>
        <v>191.52122186689681</v>
      </c>
      <c r="DQ101" s="3">
        <f>24.7*(4.37*((DR99+DQ99)/2000)+1)/2</f>
        <v>212.67726586689682</v>
      </c>
      <c r="DR101" s="3">
        <f>24.7*(4.37*((DS99+DR99)/2000)+1)/2</f>
        <v>244.19294782252902</v>
      </c>
      <c r="DS101" s="3">
        <f>24.7*(4.37*((DT99+DS99)/2000)+1)/2</f>
        <v>265.34899182252906</v>
      </c>
      <c r="DT101" s="3">
        <f>24.7*(4.37*((DU99+DT99)/2000)+1)/2</f>
        <v>296.86467377816132</v>
      </c>
      <c r="DU101" s="3" t="s">
        <v>10</v>
      </c>
    </row>
    <row r="102" spans="1:125" customFormat="1">
      <c r="A102" s="4"/>
      <c r="B102" s="5"/>
      <c r="C102" s="5"/>
      <c r="D102" s="15" t="s">
        <v>64</v>
      </c>
      <c r="E102" s="3">
        <f t="shared" ref="E102:I102" si="135">ABS(F99-E99)</f>
        <v>67.144210544931639</v>
      </c>
      <c r="F102" s="3">
        <f t="shared" si="135"/>
        <v>30.855789455068361</v>
      </c>
      <c r="G102" s="3">
        <f>ABS(H99-G99)</f>
        <v>98</v>
      </c>
      <c r="H102" s="2">
        <f t="shared" si="135"/>
        <v>2.716315817397458</v>
      </c>
      <c r="I102" s="3">
        <f t="shared" si="135"/>
        <v>95.283684182602542</v>
      </c>
      <c r="J102" s="3">
        <f>ABS(K99-J99)</f>
        <v>36.288421089863277</v>
      </c>
      <c r="K102" s="3">
        <f>ABS(L99-K99)</f>
        <v>61.711578910136723</v>
      </c>
      <c r="L102" s="3">
        <f>ABS(M99-L99)</f>
        <v>69.860526362329097</v>
      </c>
      <c r="M102" s="3"/>
      <c r="Q102" s="4"/>
      <c r="R102" s="5"/>
      <c r="S102" s="5"/>
      <c r="T102" s="15" t="s">
        <v>64</v>
      </c>
      <c r="U102" s="3">
        <f t="shared" ref="U102:V102" si="136">ABS(V99-U99)</f>
        <v>134.28842108986328</v>
      </c>
      <c r="V102" s="3">
        <f t="shared" si="136"/>
        <v>61.711578910136723</v>
      </c>
      <c r="W102" s="3">
        <f>ABS(X99-W99)</f>
        <v>196</v>
      </c>
      <c r="X102" s="2">
        <f t="shared" ref="X102:Y102" si="137">ABS(Y99-X99)</f>
        <v>5.432631634794916</v>
      </c>
      <c r="Y102" s="3">
        <f t="shared" si="137"/>
        <v>190.56736836520508</v>
      </c>
      <c r="Z102" s="3">
        <f>ABS(AA99-Z99)</f>
        <v>72.576842179726555</v>
      </c>
      <c r="AA102" s="3">
        <f>ABS(AB99-AA99)</f>
        <v>123.42315782027345</v>
      </c>
      <c r="AB102" s="3">
        <f>ABS(AC99-AB99)</f>
        <v>139.72105272465819</v>
      </c>
      <c r="AC102" s="3"/>
      <c r="AG102" s="4"/>
      <c r="AH102" s="5"/>
      <c r="AI102" s="5"/>
      <c r="AJ102" s="15" t="s">
        <v>64</v>
      </c>
      <c r="AK102" s="3">
        <f t="shared" ref="AK102:AL102" si="138">ABS(AL99-AK99)</f>
        <v>268.57684217972655</v>
      </c>
      <c r="AL102" s="3">
        <f t="shared" si="138"/>
        <v>123.42315782027345</v>
      </c>
      <c r="AM102" s="3">
        <f>ABS(AN99-AM99)</f>
        <v>392</v>
      </c>
      <c r="AN102" s="2">
        <f t="shared" ref="AN102:AO102" si="139">ABS(AO99-AN99)</f>
        <v>10.865263269589832</v>
      </c>
      <c r="AO102" s="3">
        <f t="shared" si="139"/>
        <v>381.13473673041017</v>
      </c>
      <c r="AP102" s="3">
        <f>ABS(AQ99-AP99)</f>
        <v>145.15368435945311</v>
      </c>
      <c r="AQ102" s="3">
        <f>ABS(AR99-AQ99)</f>
        <v>246.84631564054689</v>
      </c>
      <c r="AR102" s="3">
        <f>ABS(AS99-AR99)</f>
        <v>279.44210544931639</v>
      </c>
      <c r="AS102" s="3"/>
      <c r="AW102" s="4"/>
      <c r="AX102" s="5"/>
      <c r="AY102" s="5"/>
      <c r="AZ102" s="15" t="s">
        <v>64</v>
      </c>
      <c r="BA102" s="3">
        <f t="shared" ref="BA102:BB102" si="140">ABS(BB99-BA99)</f>
        <v>537.15368435945311</v>
      </c>
      <c r="BB102" s="3">
        <f t="shared" si="140"/>
        <v>246.84631564054689</v>
      </c>
      <c r="BC102" s="3">
        <f>ABS(BD99-BC99)</f>
        <v>784</v>
      </c>
      <c r="BD102" s="2">
        <f t="shared" ref="BD102:BE102" si="141">ABS(BE99-BD99)</f>
        <v>21.730526539179664</v>
      </c>
      <c r="BE102" s="3">
        <f t="shared" si="141"/>
        <v>762.26947346082034</v>
      </c>
      <c r="BF102" s="3">
        <f>ABS(BG99-BF99)</f>
        <v>290.30736871890622</v>
      </c>
      <c r="BG102" s="3">
        <f>ABS(BH99-BG99)</f>
        <v>493.69263128109378</v>
      </c>
      <c r="BH102" s="3">
        <f>ABS(BI99-BH99)</f>
        <v>558.88421089863277</v>
      </c>
      <c r="BI102" s="3"/>
      <c r="BM102" s="4"/>
      <c r="BN102" s="5"/>
      <c r="BO102" s="5"/>
      <c r="BP102" s="15" t="s">
        <v>64</v>
      </c>
      <c r="BQ102" s="3">
        <f t="shared" ref="BQ102:BU102" si="142">ABS(BR99-BQ99)</f>
        <v>95.976782772049603</v>
      </c>
      <c r="BR102" s="2">
        <f t="shared" si="142"/>
        <v>2.023217227950397</v>
      </c>
      <c r="BS102" s="3">
        <f>ABS(BT99-BS99)</f>
        <v>98</v>
      </c>
      <c r="BT102" s="3">
        <f t="shared" ref="BT102:BX102" si="143">ABS(BU99-BT99)</f>
        <v>45.965174158074433</v>
      </c>
      <c r="BU102" s="3">
        <f t="shared" si="143"/>
        <v>52.034825841925567</v>
      </c>
      <c r="BV102" s="3">
        <f>ABS(BW99-BV99)</f>
        <v>93.953565544099206</v>
      </c>
      <c r="BW102" s="2">
        <f>ABS(BX99-BW99)</f>
        <v>4.0464344559007941</v>
      </c>
      <c r="BX102" s="3">
        <f>ABS(BY99-BX99)</f>
        <v>141.94195693012398</v>
      </c>
      <c r="BY102" s="3"/>
      <c r="CC102" s="4"/>
      <c r="CD102" s="5"/>
      <c r="CE102" s="5"/>
      <c r="CF102" s="15" t="s">
        <v>64</v>
      </c>
      <c r="CG102" s="3">
        <f t="shared" ref="CG102:CH102" si="144">ABS(CH99-CG99)</f>
        <v>191.95356554409921</v>
      </c>
      <c r="CH102" s="2">
        <f t="shared" si="144"/>
        <v>4.0464344559007941</v>
      </c>
      <c r="CI102" s="3">
        <f>ABS(CJ99-CI99)</f>
        <v>196</v>
      </c>
      <c r="CJ102" s="3">
        <f t="shared" ref="CJ102:CN102" si="145">ABS(CK99-CJ99)</f>
        <v>91.930348316148866</v>
      </c>
      <c r="CK102" s="3">
        <f t="shared" si="145"/>
        <v>104.06965168385113</v>
      </c>
      <c r="CL102" s="3">
        <f>ABS(CM99-CL99)</f>
        <v>187.90713108819841</v>
      </c>
      <c r="CM102" s="2">
        <f>ABS(CN99-CM99)</f>
        <v>8.0928689118015882</v>
      </c>
      <c r="CN102" s="3">
        <f>ABS(CO99-CN99)</f>
        <v>283.88391386024796</v>
      </c>
      <c r="CO102" s="3"/>
      <c r="CS102" s="4"/>
      <c r="CT102" s="5"/>
      <c r="CU102" s="5"/>
      <c r="CV102" s="15" t="s">
        <v>64</v>
      </c>
      <c r="CW102" s="3">
        <f t="shared" ref="CW102:CX102" si="146">ABS(CX99-CW99)</f>
        <v>383.90713108819841</v>
      </c>
      <c r="CX102" s="2">
        <f t="shared" si="146"/>
        <v>8.0928689118015882</v>
      </c>
      <c r="CY102" s="3">
        <f>ABS(CZ99-CY99)</f>
        <v>392</v>
      </c>
      <c r="CZ102" s="3">
        <f t="shared" ref="CZ102:DD102" si="147">ABS(DA99-CZ99)</f>
        <v>183.86069663229773</v>
      </c>
      <c r="DA102" s="3">
        <f t="shared" si="147"/>
        <v>208.13930336770227</v>
      </c>
      <c r="DB102" s="3">
        <f>ABS(DC99-DB99)</f>
        <v>375.81426217639682</v>
      </c>
      <c r="DC102" s="3">
        <f>ABS(DD99-DC99)</f>
        <v>16.185737823603176</v>
      </c>
      <c r="DD102" s="3">
        <f>ABS(DE99-DD99)</f>
        <v>567.76782772049592</v>
      </c>
      <c r="DE102" s="3"/>
      <c r="DI102" s="4"/>
      <c r="DJ102" s="5"/>
      <c r="DK102" s="5"/>
      <c r="DL102" s="15" t="s">
        <v>64</v>
      </c>
      <c r="DM102" s="3">
        <f t="shared" ref="DM102:DQ102" si="148">ABS(DN99-DM99)</f>
        <v>767.81426217639682</v>
      </c>
      <c r="DN102" s="3">
        <f t="shared" si="148"/>
        <v>16.185737823603176</v>
      </c>
      <c r="DO102" s="3">
        <f>ABS(DP99-DO99)</f>
        <v>784</v>
      </c>
      <c r="DP102" s="3">
        <f t="shared" ref="DP102:DT102" si="149">ABS(DQ99-DP99)</f>
        <v>367.72139326459546</v>
      </c>
      <c r="DQ102" s="3">
        <f t="shared" si="149"/>
        <v>416.27860673540454</v>
      </c>
      <c r="DR102" s="3">
        <f>ABS(DS99-DR99)</f>
        <v>751.62852435279365</v>
      </c>
      <c r="DS102" s="3">
        <f>ABS(DT99-DS99)</f>
        <v>32.371475647206353</v>
      </c>
      <c r="DT102" s="3">
        <f>ABS(DU99-DT99)</f>
        <v>1135.5356554409918</v>
      </c>
      <c r="DU102" s="3"/>
    </row>
    <row r="103" spans="1:125" customFormat="1">
      <c r="A103" s="5"/>
      <c r="B103" s="5"/>
      <c r="C103" s="5"/>
      <c r="D103" s="15" t="s">
        <v>11</v>
      </c>
      <c r="E103" s="5">
        <f>E102/E101</f>
        <v>2.7140058357077637</v>
      </c>
      <c r="F103" s="6">
        <f>F102/F101</f>
        <v>1.1267653324523628</v>
      </c>
      <c r="G103" s="5">
        <f>G102/G101</f>
        <v>3.1754735753047432</v>
      </c>
      <c r="H103" s="6">
        <f>H102/H101</f>
        <v>8.0892464425079039E-2</v>
      </c>
      <c r="I103" s="5">
        <f>I102/I101</f>
        <v>2.6304130526330782</v>
      </c>
      <c r="J103" s="5">
        <f>J102/J101</f>
        <v>0.91235876312754216</v>
      </c>
      <c r="K103" s="5">
        <f>K102/K101</f>
        <v>1.4548168961359709</v>
      </c>
      <c r="L103" s="5">
        <f>L102/L101</f>
        <v>1.5197234978431902</v>
      </c>
      <c r="M103" s="5" t="s">
        <v>10</v>
      </c>
      <c r="Q103" s="5"/>
      <c r="R103" s="5"/>
      <c r="S103" s="5"/>
      <c r="T103" s="15" t="s">
        <v>11</v>
      </c>
      <c r="U103" s="5">
        <f>U102/U101</f>
        <v>3.6167305202501789</v>
      </c>
      <c r="V103" s="6">
        <f>V102/V101</f>
        <v>1.4548168961359709</v>
      </c>
      <c r="W103" s="5">
        <f>W102/W101</f>
        <v>3.9697748633329049</v>
      </c>
      <c r="X103" s="6">
        <f>X102/X101</f>
        <v>9.9119902533805676E-2</v>
      </c>
      <c r="Y103" s="5">
        <f>Y102/Y101</f>
        <v>3.1709595745470849</v>
      </c>
      <c r="Z103" s="5">
        <f>Z102/Z101</f>
        <v>1.0800353876886872</v>
      </c>
      <c r="AA103" s="5">
        <f>AA102/AA101</f>
        <v>1.7026798603966937</v>
      </c>
      <c r="AB103" s="5">
        <f>AB102/AB101</f>
        <v>1.7555439034171727</v>
      </c>
      <c r="AC103" s="5" t="s">
        <v>10</v>
      </c>
      <c r="AG103" s="5"/>
      <c r="AH103" s="5"/>
      <c r="AI103" s="5"/>
      <c r="AJ103" s="15" t="s">
        <v>11</v>
      </c>
      <c r="AK103" s="5">
        <f>AK102/AK101</f>
        <v>4.3382122577485029</v>
      </c>
      <c r="AL103" s="6">
        <f>AL102/AL101</f>
        <v>1.7026798603966937</v>
      </c>
      <c r="AM103" s="5">
        <f>AM102/AM101</f>
        <v>4.537239007190065</v>
      </c>
      <c r="AN103" s="6">
        <f>AN102/AN101</f>
        <v>0.11170511755426113</v>
      </c>
      <c r="AO103" s="5">
        <f>AO102/AO101</f>
        <v>3.5340844994342877</v>
      </c>
      <c r="AP103" s="5">
        <f>AP102/AP101</f>
        <v>1.1893245959569305</v>
      </c>
      <c r="AQ103" s="5">
        <f>AQ102/AQ101</f>
        <v>1.8612326828048815</v>
      </c>
      <c r="AR103" s="5">
        <f>AR102/AR101</f>
        <v>1.9032073179270814</v>
      </c>
      <c r="AS103" s="5" t="s">
        <v>10</v>
      </c>
      <c r="AW103" s="5"/>
      <c r="AX103" s="5"/>
      <c r="AY103" s="5"/>
      <c r="AZ103" s="15" t="s">
        <v>11</v>
      </c>
      <c r="BA103" s="5">
        <f>BA102/BA101</f>
        <v>4.8188558181348213</v>
      </c>
      <c r="BB103" s="5">
        <f>BB102/BB101</f>
        <v>1.8612326828048815</v>
      </c>
      <c r="BC103" s="5">
        <f>BC102/BC101</f>
        <v>4.8864916602919966</v>
      </c>
      <c r="BD103" s="6">
        <f>BD102/BD101</f>
        <v>0.11927742116899294</v>
      </c>
      <c r="BE103" s="5">
        <f>BE102/BE101</f>
        <v>3.7487288106912655</v>
      </c>
      <c r="BF103" s="5">
        <f>BF102/BF101</f>
        <v>1.2527054774465702</v>
      </c>
      <c r="BG103" s="5">
        <f>BG102/BG101</f>
        <v>1.9521231189327117</v>
      </c>
      <c r="BH103" s="5">
        <f>BH102/BH101</f>
        <v>1.9867632592250926</v>
      </c>
      <c r="BI103" s="5" t="s">
        <v>10</v>
      </c>
      <c r="BM103" s="5"/>
      <c r="BN103" s="5"/>
      <c r="BO103" s="5"/>
      <c r="BP103" s="15" t="s">
        <v>11</v>
      </c>
      <c r="BQ103" s="5">
        <f>BQ102/BQ101</f>
        <v>3.7611505781245649</v>
      </c>
      <c r="BR103" s="6">
        <f>BR102/BR101</f>
        <v>7.1840985520793252E-2</v>
      </c>
      <c r="BS103" s="5">
        <f>BS102/BS101</f>
        <v>3.1754735753047432</v>
      </c>
      <c r="BT103" s="5">
        <f>BT102/BT101</f>
        <v>1.3228757667607567</v>
      </c>
      <c r="BU103" s="5">
        <f>BU102/BU101</f>
        <v>1.3916438059532719</v>
      </c>
      <c r="BV103" s="5">
        <f>BV102/BV101</f>
        <v>2.2732331940018469</v>
      </c>
      <c r="BW103" s="6">
        <f>BW102/BW101</f>
        <v>9.2016965368498529E-2</v>
      </c>
      <c r="BX103" s="5">
        <f>BX102/BX101</f>
        <v>2.9624111288214583</v>
      </c>
      <c r="BY103" s="5" t="s">
        <v>10</v>
      </c>
      <c r="CC103" s="5"/>
      <c r="CD103" s="5"/>
      <c r="CE103" s="5"/>
      <c r="CF103" s="15" t="s">
        <v>11</v>
      </c>
      <c r="CG103" s="5">
        <f>CG102/CG101</f>
        <v>4.9618530069801547</v>
      </c>
      <c r="CH103" s="6">
        <f>CH102/CH101</f>
        <v>9.2016965368498529E-2</v>
      </c>
      <c r="CI103" s="5">
        <f>CI102/CI101</f>
        <v>3.9697748633329049</v>
      </c>
      <c r="CJ103" s="5">
        <f>CJ102/CJ101</f>
        <v>1.608782550406672</v>
      </c>
      <c r="CK103" s="5">
        <f>CK102/CK101</f>
        <v>1.6669329449883883</v>
      </c>
      <c r="CL103" s="5">
        <f>CL102/CL101</f>
        <v>2.6725239874355502</v>
      </c>
      <c r="CM103" s="6">
        <f>CM102/CM101</f>
        <v>0.10704888747183529</v>
      </c>
      <c r="CN103" s="5">
        <f>CN102/CN101</f>
        <v>3.4006761146273954</v>
      </c>
      <c r="CO103" s="5" t="s">
        <v>10</v>
      </c>
      <c r="CS103" s="5"/>
      <c r="CT103" s="5"/>
      <c r="CU103" s="5"/>
      <c r="CV103" s="15" t="s">
        <v>11</v>
      </c>
      <c r="CW103" s="5">
        <f>CW102/CW101</f>
        <v>5.9042900729851198</v>
      </c>
      <c r="CX103" s="6">
        <f>CX102/CX101</f>
        <v>0.10704888747183529</v>
      </c>
      <c r="CY103" s="5">
        <f>CY102/CY101</f>
        <v>4.537239007190065</v>
      </c>
      <c r="CZ103" s="5">
        <f>CZ102/CZ101</f>
        <v>1.8036944591653696</v>
      </c>
      <c r="DA103" s="5">
        <f>DA102/DA101</f>
        <v>1.8499029667881781</v>
      </c>
      <c r="DB103" s="5">
        <f>DB102/DB101</f>
        <v>2.9298350655608525</v>
      </c>
      <c r="DC103" s="6">
        <f>DC102/DC101</f>
        <v>0.11657037512003</v>
      </c>
      <c r="DD103" s="5">
        <f>DD102/DD101</f>
        <v>3.6723213732594551</v>
      </c>
      <c r="DE103" s="5" t="s">
        <v>10</v>
      </c>
      <c r="DI103" s="5"/>
      <c r="DJ103" s="5"/>
      <c r="DK103" s="5"/>
      <c r="DL103" s="15" t="s">
        <v>11</v>
      </c>
      <c r="DM103" s="5">
        <f>DM102/DM101</f>
        <v>6.5238486059130443</v>
      </c>
      <c r="DN103" s="6">
        <f>DN102/DN101</f>
        <v>0.11657037512003</v>
      </c>
      <c r="DO103" s="5">
        <f>DO102/DO101</f>
        <v>4.8864916602919966</v>
      </c>
      <c r="DP103" s="5">
        <f>DP102/DP101</f>
        <v>1.9200033796784883</v>
      </c>
      <c r="DQ103" s="5">
        <f>DQ102/DQ101</f>
        <v>1.9573253635672125</v>
      </c>
      <c r="DR103" s="5">
        <f>DR102/DR101</f>
        <v>3.0780107740828422</v>
      </c>
      <c r="DS103" s="6">
        <f>DS102/DS101</f>
        <v>0.12199584940898163</v>
      </c>
      <c r="DT103" s="5">
        <f>DT102/DT101</f>
        <v>3.8250952563306537</v>
      </c>
      <c r="DU103" s="5" t="s">
        <v>10</v>
      </c>
    </row>
    <row r="104" spans="1:125" customFormat="1">
      <c r="A104" s="5"/>
      <c r="B104" s="9"/>
      <c r="C104" s="9"/>
      <c r="D104" s="15" t="s">
        <v>12</v>
      </c>
      <c r="F104" s="7">
        <f>ABS((2.71828182845904^(-3.5*0.24/(0.0207*F99+18.96)*(G99-F99)))-(2.71828182845904^(-5.75*0.24/(0.0207*F99+18.96)*(G99-F99))))</f>
        <v>0.17107221462560385</v>
      </c>
      <c r="H104" s="7">
        <f>ABS((2.71828182845904^(-3.5*0.24/(0.0207*H99+18.96)*(I99-H99)))-(2.71828182845904^(-5.75*0.24/(0.0207*H99+18.96)*(I99-H99))))</f>
        <v>4.8473409691225156E-2</v>
      </c>
      <c r="I104" s="3"/>
      <c r="J104" s="8" t="s">
        <v>10</v>
      </c>
      <c r="M104" s="5"/>
      <c r="Q104" s="5"/>
      <c r="R104" s="9"/>
      <c r="S104" s="9"/>
      <c r="T104" s="15" t="s">
        <v>12</v>
      </c>
      <c r="V104" s="7">
        <f>ABS((2.71828182845904^(-3.5*0.24/(0.0207*V99+18.96)*(W99-V99)))-(2.71828182845904^(-5.75*0.24/(0.0207*V99+18.96)*(W99-V99))))</f>
        <v>0.11846546437119622</v>
      </c>
      <c r="X104" s="7">
        <f>ABS((2.71828182845904^(-3.5*0.24/(0.0207*X99+18.96)*(Y99-X99)))-(2.71828182845904^(-5.75*0.24/(0.0207*X99+18.96)*(Y99-X99))))</f>
        <v>7.0258893877351292E-2</v>
      </c>
      <c r="Y104" s="3"/>
      <c r="Z104" s="8" t="s">
        <v>10</v>
      </c>
      <c r="AC104" s="5"/>
      <c r="AG104" s="5"/>
      <c r="AH104" s="9"/>
      <c r="AI104" s="9"/>
      <c r="AJ104" s="15" t="s">
        <v>12</v>
      </c>
      <c r="AL104" s="7">
        <f>ABS((2.71828182845904^(-3.5*0.24/(0.0207*AL99+18.96)*(AM99-AL99)))-(2.71828182845904^(-5.75*0.24/(0.0207*AL99+18.96)*(AM99-AL99))))</f>
        <v>6.3229014039395348E-2</v>
      </c>
      <c r="AN104" s="7">
        <f>ABS((2.71828182845904^(-3.5*0.24/(0.0207*AN99+18.96)*(AO99-AN99)))-(2.71828182845904^(-5.75*0.24/(0.0207*AN99+18.96)*(AO99-AN99))))</f>
        <v>9.0300527539953435E-2</v>
      </c>
      <c r="AO104" s="3"/>
      <c r="AP104" s="8" t="s">
        <v>10</v>
      </c>
      <c r="AS104" s="5"/>
      <c r="AW104" s="5"/>
      <c r="AX104" s="9"/>
      <c r="AY104" s="9"/>
      <c r="AZ104" s="15" t="s">
        <v>12</v>
      </c>
      <c r="BB104" s="7" t="s">
        <v>10</v>
      </c>
      <c r="BD104" s="7">
        <f>ABS((2.71828182845904^(-3.5*0.24/(0.0207*BD99+18.96)*(BE99-BD99)))-(2.71828182845904^(-5.75*0.24/(0.0207*BD99+18.96)*(BE99-BD99))))</f>
        <v>0.10502432089025926</v>
      </c>
      <c r="BE104" s="3"/>
      <c r="BF104" s="8" t="s">
        <v>10</v>
      </c>
      <c r="BI104" s="5"/>
      <c r="BM104" s="5"/>
      <c r="BN104" s="9"/>
      <c r="BO104" s="9"/>
      <c r="BP104" s="15" t="s">
        <v>12</v>
      </c>
      <c r="BR104" s="7">
        <f>ABS((2.71828182845904^(-3.5*0.24/(0.0207*BR99+18.96)*(BS99-BR99)))-(2.71828182845904^(-5.75*0.24/(0.0207*BR99+18.96)*(BS99-BR99))))</f>
        <v>3.9944391254380096E-2</v>
      </c>
      <c r="BT104" s="8" t="s">
        <v>10</v>
      </c>
      <c r="BU104" s="3"/>
      <c r="BV104" s="8" t="s">
        <v>10</v>
      </c>
      <c r="BW104" s="7">
        <f>ABS((2.71828182845904^(-3.5*0.24/(0.0207*BW99+18.96)*(BX99-BW99)))-(2.71828182845904^(-5.75*0.24/(0.0207*BW99+18.96)*(BX99-BW99))))</f>
        <v>6.09112083230261E-2</v>
      </c>
      <c r="BY104" s="5"/>
      <c r="CC104" s="5"/>
      <c r="CD104" s="9"/>
      <c r="CE104" s="9"/>
      <c r="CF104" s="15" t="s">
        <v>12</v>
      </c>
      <c r="CH104" s="7">
        <f>ABS((2.71828182845904^(-3.5*0.24/(0.0207*CH99+18.96)*(CI99-CH99)))-(2.71828182845904^(-5.75*0.24/(0.0207*CH99+18.96)*(CI99-CH99))))</f>
        <v>6.09112083230261E-2</v>
      </c>
      <c r="CJ104" s="7" t="s">
        <v>10</v>
      </c>
      <c r="CK104" s="3"/>
      <c r="CL104" s="8" t="s">
        <v>10</v>
      </c>
      <c r="CM104" s="7">
        <f>ABS((2.71828182845904^(-3.5*0.24/(0.0207*CM99+18.96)*(CN99-CM99)))-(2.71828182845904^(-5.75*0.24/(0.0207*CM99+18.96)*(CN99-CM99))))</f>
        <v>8.2300548915480887E-2</v>
      </c>
      <c r="CO104" s="5"/>
      <c r="CS104" s="5"/>
      <c r="CT104" s="9"/>
      <c r="CU104" s="9"/>
      <c r="CV104" s="15" t="s">
        <v>12</v>
      </c>
      <c r="CX104" s="7">
        <f>ABS((2.71828182845904^(-3.5*0.24/(0.0207*CX99+18.96)*(CY99-CX99)))-(2.71828182845904^(-5.75*0.24/(0.0207*CX99+18.96)*(CY99-CX99))))</f>
        <v>8.2300548915480887E-2</v>
      </c>
      <c r="CZ104" s="8" t="s">
        <v>10</v>
      </c>
      <c r="DA104" s="3"/>
      <c r="DB104" s="8" t="s">
        <v>10</v>
      </c>
      <c r="DC104" s="7">
        <f>ABS((2.71828182845904^(-3.5*0.24/(0.0207*DC99+18.96)*(DD99-DC99)))-(2.71828182845904^(-5.75*0.24/(0.0207*DC99+18.96)*(DD99-DC99))))</f>
        <v>9.9500401765178159E-2</v>
      </c>
      <c r="DE104" s="5"/>
      <c r="DI104" s="5"/>
      <c r="DJ104" s="9"/>
      <c r="DK104" s="9"/>
      <c r="DL104" s="15" t="s">
        <v>12</v>
      </c>
      <c r="DN104" s="7">
        <f>ABS((2.71828182845904^(-3.5*0.24/(0.0207*DN99+18.96)*(DO99-DN99)))-(2.71828182845904^(-5.75*0.24/(0.0207*DN99+18.96)*(DO99-DN99))))</f>
        <v>9.9500401765178159E-2</v>
      </c>
      <c r="DP104" s="7"/>
      <c r="DQ104" s="3"/>
      <c r="DR104" s="8" t="s">
        <v>10</v>
      </c>
      <c r="DS104" s="7">
        <f>ABS((2.71828182845904^(-3.5*0.24/(0.0207*DS99+18.96)*(DT99-DS99)))-(2.71828182845904^(-5.75*0.24/(0.0207*DS99+18.96)*(DT99-DS99))))</f>
        <v>0.11088074032539919</v>
      </c>
      <c r="DU104" s="5"/>
    </row>
    <row r="105" spans="1:125">
      <c r="A105" s="5"/>
      <c r="Q105" s="5"/>
      <c r="AG105" s="5"/>
      <c r="AW105" s="5"/>
      <c r="BM105" s="5"/>
      <c r="CC105" s="5"/>
      <c r="CS105" s="5"/>
      <c r="DI105" s="5"/>
    </row>
    <row r="106" spans="1:125">
      <c r="B106" s="1" t="s">
        <v>10</v>
      </c>
      <c r="C106" s="2" t="s">
        <v>10</v>
      </c>
      <c r="R106" s="1" t="s">
        <v>10</v>
      </c>
      <c r="S106" s="2" t="s">
        <v>10</v>
      </c>
      <c r="AH106" s="1" t="s">
        <v>10</v>
      </c>
      <c r="AI106" s="2" t="s">
        <v>10</v>
      </c>
      <c r="AX106" s="1" t="s">
        <v>10</v>
      </c>
      <c r="AY106" s="2" t="s">
        <v>10</v>
      </c>
      <c r="BN106" s="1" t="s">
        <v>10</v>
      </c>
      <c r="BO106" s="2" t="s">
        <v>10</v>
      </c>
      <c r="CD106" s="1" t="s">
        <v>10</v>
      </c>
      <c r="CE106" s="2" t="s">
        <v>10</v>
      </c>
      <c r="CT106" s="1" t="s">
        <v>10</v>
      </c>
      <c r="CU106" s="11" t="s">
        <v>10</v>
      </c>
      <c r="DJ106" s="1" t="s">
        <v>10</v>
      </c>
      <c r="DK106" s="2" t="s">
        <v>10</v>
      </c>
    </row>
    <row r="107" spans="1:125" customFormat="1">
      <c r="A107" s="9"/>
      <c r="B107" s="4"/>
      <c r="C107" s="3"/>
      <c r="D107" s="3"/>
      <c r="E107" s="1" t="s">
        <v>0</v>
      </c>
      <c r="F107" s="1" t="s">
        <v>1</v>
      </c>
      <c r="G107" s="1" t="s">
        <v>2</v>
      </c>
      <c r="H107" s="1" t="s">
        <v>3</v>
      </c>
      <c r="I107" s="1" t="s">
        <v>4</v>
      </c>
      <c r="J107" s="1" t="s">
        <v>5</v>
      </c>
      <c r="K107" s="1" t="s">
        <v>6</v>
      </c>
      <c r="L107" s="1" t="s">
        <v>7</v>
      </c>
      <c r="M107" s="1" t="s">
        <v>8</v>
      </c>
      <c r="Q107" s="9"/>
      <c r="R107" s="4"/>
      <c r="S107" s="3"/>
      <c r="T107" s="3"/>
      <c r="U107" s="11" t="s">
        <v>13</v>
      </c>
      <c r="V107" s="11" t="s">
        <v>15</v>
      </c>
      <c r="W107" s="11" t="s">
        <v>14</v>
      </c>
      <c r="X107" s="11" t="s">
        <v>16</v>
      </c>
      <c r="Y107" s="11" t="s">
        <v>17</v>
      </c>
      <c r="Z107" s="11" t="s">
        <v>18</v>
      </c>
      <c r="AA107" s="11" t="s">
        <v>19</v>
      </c>
      <c r="AB107" s="11" t="s">
        <v>20</v>
      </c>
      <c r="AC107" s="11" t="s">
        <v>21</v>
      </c>
      <c r="AG107" s="9"/>
      <c r="AH107" s="4"/>
      <c r="AI107" s="3"/>
      <c r="AJ107" s="3"/>
      <c r="AK107" s="11" t="s">
        <v>23</v>
      </c>
      <c r="AL107" s="11" t="s">
        <v>27</v>
      </c>
      <c r="AM107" s="11" t="s">
        <v>22</v>
      </c>
      <c r="AN107" s="11" t="s">
        <v>24</v>
      </c>
      <c r="AO107" s="11" t="s">
        <v>28</v>
      </c>
      <c r="AP107" s="11" t="s">
        <v>25</v>
      </c>
      <c r="AQ107" s="11" t="s">
        <v>29</v>
      </c>
      <c r="AR107" s="11" t="s">
        <v>26</v>
      </c>
      <c r="AS107" s="11" t="s">
        <v>30</v>
      </c>
      <c r="AW107" s="9"/>
      <c r="AX107" s="4"/>
      <c r="AY107" s="3"/>
      <c r="AZ107" s="3"/>
      <c r="BA107" s="11" t="s">
        <v>31</v>
      </c>
      <c r="BB107" s="11" t="s">
        <v>32</v>
      </c>
      <c r="BC107" s="11" t="s">
        <v>33</v>
      </c>
      <c r="BD107" s="11" t="s">
        <v>34</v>
      </c>
      <c r="BE107" s="11" t="s">
        <v>35</v>
      </c>
      <c r="BF107" s="11" t="s">
        <v>36</v>
      </c>
      <c r="BG107" s="11" t="s">
        <v>37</v>
      </c>
      <c r="BH107" s="11" t="s">
        <v>38</v>
      </c>
      <c r="BI107" s="11" t="s">
        <v>39</v>
      </c>
      <c r="BM107" s="9"/>
      <c r="BN107" s="4"/>
      <c r="BO107" s="3"/>
      <c r="BP107" s="3"/>
      <c r="BQ107" s="1" t="s">
        <v>0</v>
      </c>
      <c r="BR107" s="11" t="s">
        <v>42</v>
      </c>
      <c r="BS107" s="1" t="s">
        <v>2</v>
      </c>
      <c r="BT107" s="1" t="s">
        <v>3</v>
      </c>
      <c r="BU107" s="11" t="s">
        <v>43</v>
      </c>
      <c r="BV107" s="1" t="s">
        <v>5</v>
      </c>
      <c r="BW107" s="11" t="s">
        <v>44</v>
      </c>
      <c r="BX107" s="1" t="s">
        <v>7</v>
      </c>
      <c r="BY107" s="11" t="s">
        <v>45</v>
      </c>
      <c r="CC107" s="9"/>
      <c r="CD107" s="4"/>
      <c r="CE107" s="3"/>
      <c r="CF107" s="3"/>
      <c r="CG107" s="11" t="s">
        <v>13</v>
      </c>
      <c r="CH107" s="11" t="s">
        <v>46</v>
      </c>
      <c r="CI107" s="11" t="s">
        <v>14</v>
      </c>
      <c r="CJ107" s="11" t="s">
        <v>16</v>
      </c>
      <c r="CK107" s="11" t="s">
        <v>47</v>
      </c>
      <c r="CL107" s="11" t="s">
        <v>18</v>
      </c>
      <c r="CM107" s="11" t="s">
        <v>48</v>
      </c>
      <c r="CN107" s="11" t="s">
        <v>20</v>
      </c>
      <c r="CO107" s="11" t="s">
        <v>49</v>
      </c>
      <c r="CS107" s="9"/>
      <c r="CT107" s="4"/>
      <c r="CU107" s="3"/>
      <c r="CV107" s="3"/>
      <c r="CW107" s="11" t="s">
        <v>23</v>
      </c>
      <c r="CX107" s="11" t="s">
        <v>50</v>
      </c>
      <c r="CY107" s="11" t="s">
        <v>22</v>
      </c>
      <c r="CZ107" s="11" t="s">
        <v>24</v>
      </c>
      <c r="DA107" s="11" t="s">
        <v>51</v>
      </c>
      <c r="DB107" s="11" t="s">
        <v>25</v>
      </c>
      <c r="DC107" s="11" t="s">
        <v>52</v>
      </c>
      <c r="DD107" s="11" t="s">
        <v>26</v>
      </c>
      <c r="DE107" s="11" t="s">
        <v>53</v>
      </c>
      <c r="DI107" s="9"/>
      <c r="DJ107" s="4"/>
      <c r="DK107" s="3"/>
      <c r="DL107" s="3"/>
      <c r="DM107" s="11" t="s">
        <v>31</v>
      </c>
      <c r="DN107" s="11" t="s">
        <v>54</v>
      </c>
      <c r="DO107" s="11" t="s">
        <v>33</v>
      </c>
      <c r="DP107" s="11" t="s">
        <v>34</v>
      </c>
      <c r="DQ107" s="11" t="s">
        <v>57</v>
      </c>
      <c r="DR107" s="11" t="s">
        <v>36</v>
      </c>
      <c r="DS107" s="11" t="s">
        <v>55</v>
      </c>
      <c r="DT107" s="11" t="s">
        <v>38</v>
      </c>
      <c r="DU107" s="11" t="s">
        <v>56</v>
      </c>
    </row>
    <row r="108" spans="1:125" customFormat="1">
      <c r="A108" s="1">
        <f>A98-10</f>
        <v>500</v>
      </c>
      <c r="B108" s="1">
        <v>98</v>
      </c>
      <c r="C108" s="2">
        <f>B108*(2^(A108/1200))</f>
        <v>130.81430570866337</v>
      </c>
      <c r="D108" s="2" t="s">
        <v>66</v>
      </c>
      <c r="E108" s="4">
        <v>2</v>
      </c>
      <c r="F108" s="4">
        <v>2</v>
      </c>
      <c r="G108" s="4">
        <v>3</v>
      </c>
      <c r="H108" s="4">
        <v>4</v>
      </c>
      <c r="I108" s="4">
        <v>3</v>
      </c>
      <c r="J108" s="4">
        <v>5</v>
      </c>
      <c r="K108" s="4">
        <v>4</v>
      </c>
      <c r="L108" s="4">
        <v>6</v>
      </c>
      <c r="M108" s="4">
        <v>5</v>
      </c>
      <c r="Q108" s="1">
        <f>Q98-10</f>
        <v>500</v>
      </c>
      <c r="R108" s="1">
        <f>98*2</f>
        <v>196</v>
      </c>
      <c r="S108" s="2">
        <f>R108*(2^(Q108/1200))</f>
        <v>261.62861141732674</v>
      </c>
      <c r="T108" s="2" t="s">
        <v>66</v>
      </c>
      <c r="U108" s="4">
        <v>2</v>
      </c>
      <c r="V108" s="4">
        <v>2</v>
      </c>
      <c r="W108" s="4">
        <v>3</v>
      </c>
      <c r="X108" s="4">
        <v>4</v>
      </c>
      <c r="Y108" s="4">
        <v>3</v>
      </c>
      <c r="Z108" s="4">
        <v>5</v>
      </c>
      <c r="AA108" s="4">
        <v>4</v>
      </c>
      <c r="AB108" s="4">
        <v>6</v>
      </c>
      <c r="AC108" s="4">
        <v>5</v>
      </c>
      <c r="AG108" s="1">
        <f>AG98-10</f>
        <v>500</v>
      </c>
      <c r="AH108" s="1">
        <f>98*4</f>
        <v>392</v>
      </c>
      <c r="AI108" s="2">
        <f>AH108*(2^(AG108/1200))</f>
        <v>523.25722283465348</v>
      </c>
      <c r="AJ108" s="2" t="s">
        <v>66</v>
      </c>
      <c r="AK108" s="4">
        <v>2</v>
      </c>
      <c r="AL108" s="4">
        <v>2</v>
      </c>
      <c r="AM108" s="4">
        <v>3</v>
      </c>
      <c r="AN108" s="4">
        <v>4</v>
      </c>
      <c r="AO108" s="4">
        <v>3</v>
      </c>
      <c r="AP108" s="4">
        <v>5</v>
      </c>
      <c r="AQ108" s="4">
        <v>4</v>
      </c>
      <c r="AR108" s="4">
        <v>6</v>
      </c>
      <c r="AS108" s="4">
        <v>5</v>
      </c>
      <c r="AW108" s="1">
        <f>AW98-10</f>
        <v>500</v>
      </c>
      <c r="AX108" s="1">
        <f>98*8</f>
        <v>784</v>
      </c>
      <c r="AY108" s="2">
        <f>AX108*(2^(AW108/1200))</f>
        <v>1046.514445669307</v>
      </c>
      <c r="AZ108" s="2" t="s">
        <v>66</v>
      </c>
      <c r="BA108" s="4">
        <v>2</v>
      </c>
      <c r="BB108" s="4">
        <v>2</v>
      </c>
      <c r="BC108" s="4">
        <v>3</v>
      </c>
      <c r="BD108" s="4">
        <v>4</v>
      </c>
      <c r="BE108" s="4">
        <v>3</v>
      </c>
      <c r="BF108" s="4">
        <v>5</v>
      </c>
      <c r="BG108" s="4">
        <v>4</v>
      </c>
      <c r="BH108" s="4">
        <v>6</v>
      </c>
      <c r="BI108" s="4">
        <v>5</v>
      </c>
      <c r="BM108" s="1">
        <f>BM98+10</f>
        <v>700</v>
      </c>
      <c r="BN108" s="1">
        <v>98</v>
      </c>
      <c r="BO108" s="2">
        <f>BN108*(2^(BM108/1200))</f>
        <v>146.8340935339148</v>
      </c>
      <c r="BP108" s="2" t="s">
        <v>66</v>
      </c>
      <c r="BQ108" s="4">
        <v>2</v>
      </c>
      <c r="BR108" s="4">
        <v>2</v>
      </c>
      <c r="BS108" s="4">
        <v>3</v>
      </c>
      <c r="BT108" s="4">
        <v>4</v>
      </c>
      <c r="BU108" s="4">
        <v>3</v>
      </c>
      <c r="BV108" s="4">
        <v>5</v>
      </c>
      <c r="BW108" s="4">
        <v>4</v>
      </c>
      <c r="BX108" s="4">
        <v>6</v>
      </c>
      <c r="BY108" s="4">
        <v>5</v>
      </c>
      <c r="CC108" s="1">
        <f>CC98+10</f>
        <v>700</v>
      </c>
      <c r="CD108" s="1">
        <f>98*2</f>
        <v>196</v>
      </c>
      <c r="CE108" s="2">
        <f>CD108*(2^(CC108/1200))</f>
        <v>293.66818706782959</v>
      </c>
      <c r="CF108" s="2" t="s">
        <v>66</v>
      </c>
      <c r="CG108" s="4">
        <v>2</v>
      </c>
      <c r="CH108" s="4">
        <v>2</v>
      </c>
      <c r="CI108" s="4">
        <v>3</v>
      </c>
      <c r="CJ108" s="4">
        <v>4</v>
      </c>
      <c r="CK108" s="4">
        <v>3</v>
      </c>
      <c r="CL108" s="4">
        <v>5</v>
      </c>
      <c r="CM108" s="4">
        <v>4</v>
      </c>
      <c r="CN108" s="4">
        <v>6</v>
      </c>
      <c r="CO108" s="4">
        <v>5</v>
      </c>
      <c r="CS108" s="1">
        <f>CS98+10</f>
        <v>700</v>
      </c>
      <c r="CT108" s="1">
        <f>98*4</f>
        <v>392</v>
      </c>
      <c r="CU108" s="2">
        <f>CT108*(2^(CS108/1200))</f>
        <v>587.33637413565918</v>
      </c>
      <c r="CV108" s="2" t="s">
        <v>66</v>
      </c>
      <c r="CW108" s="4">
        <v>2</v>
      </c>
      <c r="CX108" s="4">
        <v>2</v>
      </c>
      <c r="CY108" s="4">
        <v>3</v>
      </c>
      <c r="CZ108" s="4">
        <v>4</v>
      </c>
      <c r="DA108" s="4">
        <v>3</v>
      </c>
      <c r="DB108" s="4">
        <v>5</v>
      </c>
      <c r="DC108" s="4">
        <v>4</v>
      </c>
      <c r="DD108" s="4">
        <v>6</v>
      </c>
      <c r="DE108" s="4">
        <v>5</v>
      </c>
      <c r="DI108" s="1">
        <f>DI98+10</f>
        <v>700</v>
      </c>
      <c r="DJ108" s="1">
        <f>98*8</f>
        <v>784</v>
      </c>
      <c r="DK108" s="2">
        <f>DJ108*(2^(DI108/1200))</f>
        <v>1174.6727482713184</v>
      </c>
      <c r="DL108" s="2" t="s">
        <v>66</v>
      </c>
      <c r="DM108" s="4">
        <v>2</v>
      </c>
      <c r="DN108" s="4">
        <v>2</v>
      </c>
      <c r="DO108" s="4">
        <v>3</v>
      </c>
      <c r="DP108" s="4">
        <v>4</v>
      </c>
      <c r="DQ108" s="4">
        <v>3</v>
      </c>
      <c r="DR108" s="4">
        <v>5</v>
      </c>
      <c r="DS108" s="4">
        <v>4</v>
      </c>
      <c r="DT108" s="4">
        <v>6</v>
      </c>
      <c r="DU108" s="4">
        <v>5</v>
      </c>
    </row>
    <row r="109" spans="1:125" customFormat="1">
      <c r="A109" s="2"/>
      <c r="B109" s="1"/>
      <c r="C109" s="2"/>
      <c r="D109" s="2" t="s">
        <v>63</v>
      </c>
      <c r="E109" s="3">
        <f>B108*E108</f>
        <v>196</v>
      </c>
      <c r="F109" s="3">
        <f>C108*F108</f>
        <v>261.62861141732674</v>
      </c>
      <c r="G109" s="3">
        <f>B108*G108</f>
        <v>294</v>
      </c>
      <c r="H109" s="3">
        <f>B108*H108</f>
        <v>392</v>
      </c>
      <c r="I109" s="3">
        <f>C108*I108</f>
        <v>392.44291712599011</v>
      </c>
      <c r="J109" s="3">
        <f>B108*J108</f>
        <v>490</v>
      </c>
      <c r="K109" s="3">
        <f>C108*K108</f>
        <v>523.25722283465348</v>
      </c>
      <c r="L109" s="3">
        <f>B108*L108</f>
        <v>588</v>
      </c>
      <c r="M109" s="3">
        <f>C108*M108</f>
        <v>654.07152854331684</v>
      </c>
      <c r="Q109" s="2"/>
      <c r="R109" s="1"/>
      <c r="S109" s="2"/>
      <c r="T109" s="2" t="s">
        <v>63</v>
      </c>
      <c r="U109" s="3">
        <f>R108*U108</f>
        <v>392</v>
      </c>
      <c r="V109" s="3">
        <f>S108*V108</f>
        <v>523.25722283465348</v>
      </c>
      <c r="W109" s="3">
        <f>R108*W108</f>
        <v>588</v>
      </c>
      <c r="X109" s="3">
        <f>R108*X108</f>
        <v>784</v>
      </c>
      <c r="Y109" s="3">
        <f>S108*Y108</f>
        <v>784.88583425198021</v>
      </c>
      <c r="Z109" s="3">
        <f>R108*Z108</f>
        <v>980</v>
      </c>
      <c r="AA109" s="3">
        <f>S108*AA108</f>
        <v>1046.514445669307</v>
      </c>
      <c r="AB109" s="3">
        <f>R108*AB108</f>
        <v>1176</v>
      </c>
      <c r="AC109" s="3">
        <f>S108*AC108</f>
        <v>1308.1430570866337</v>
      </c>
      <c r="AG109" s="2"/>
      <c r="AH109" s="1"/>
      <c r="AI109" s="2"/>
      <c r="AJ109" s="2" t="s">
        <v>63</v>
      </c>
      <c r="AK109" s="3">
        <f>AH108*AK108</f>
        <v>784</v>
      </c>
      <c r="AL109" s="3">
        <f>AI108*AL108</f>
        <v>1046.514445669307</v>
      </c>
      <c r="AM109" s="3">
        <f>AH108*AM108</f>
        <v>1176</v>
      </c>
      <c r="AN109" s="3">
        <f>AH108*AN108</f>
        <v>1568</v>
      </c>
      <c r="AO109" s="3">
        <f>AI108*AO108</f>
        <v>1569.7716685039604</v>
      </c>
      <c r="AP109" s="3">
        <f>AH108*AP108</f>
        <v>1960</v>
      </c>
      <c r="AQ109" s="3">
        <f>AI108*AQ108</f>
        <v>2093.0288913386139</v>
      </c>
      <c r="AR109" s="3">
        <f>AH108*AR108</f>
        <v>2352</v>
      </c>
      <c r="AS109" s="3">
        <f>AI108*AS108</f>
        <v>2616.2861141732674</v>
      </c>
      <c r="AW109" s="2"/>
      <c r="AX109" s="1"/>
      <c r="AY109" s="2"/>
      <c r="AZ109" s="2" t="s">
        <v>63</v>
      </c>
      <c r="BA109" s="3">
        <f>AX108*BA108</f>
        <v>1568</v>
      </c>
      <c r="BB109" s="3">
        <f>AY108*BB108</f>
        <v>2093.0288913386139</v>
      </c>
      <c r="BC109" s="3">
        <f>AX108*BC108</f>
        <v>2352</v>
      </c>
      <c r="BD109" s="3">
        <f>AX108*BD108</f>
        <v>3136</v>
      </c>
      <c r="BE109" s="3">
        <f>AY108*BE108</f>
        <v>3139.5433370079209</v>
      </c>
      <c r="BF109" s="3">
        <f>AX108*BF108</f>
        <v>3920</v>
      </c>
      <c r="BG109" s="3">
        <f>AY108*BG108</f>
        <v>4186.0577826772278</v>
      </c>
      <c r="BH109" s="3">
        <f>AX108*BH108</f>
        <v>4704</v>
      </c>
      <c r="BI109" s="3">
        <f>AY108*BI108</f>
        <v>5232.5722283465348</v>
      </c>
      <c r="BM109" s="2"/>
      <c r="BN109" s="1"/>
      <c r="BO109" s="2"/>
      <c r="BP109" s="2" t="s">
        <v>63</v>
      </c>
      <c r="BQ109" s="3">
        <f>BN108*BQ108</f>
        <v>196</v>
      </c>
      <c r="BR109" s="3">
        <f>BO108*BR108</f>
        <v>293.66818706782959</v>
      </c>
      <c r="BS109" s="3">
        <f>BN108*BS108</f>
        <v>294</v>
      </c>
      <c r="BT109" s="3">
        <f>BN108*BT108</f>
        <v>392</v>
      </c>
      <c r="BU109" s="3">
        <f>BO108*BU108</f>
        <v>440.50228060174436</v>
      </c>
      <c r="BV109" s="3">
        <f>BN108*BV108</f>
        <v>490</v>
      </c>
      <c r="BW109" s="3">
        <f>BO108*BW108</f>
        <v>587.33637413565918</v>
      </c>
      <c r="BX109" s="3">
        <f>BN108*BX108</f>
        <v>588</v>
      </c>
      <c r="BY109" s="3">
        <f>BO108*BY108</f>
        <v>734.17046766957401</v>
      </c>
      <c r="CC109" s="2"/>
      <c r="CD109" s="1"/>
      <c r="CE109" s="2"/>
      <c r="CF109" s="2" t="s">
        <v>63</v>
      </c>
      <c r="CG109" s="3">
        <f>CD108*CG108</f>
        <v>392</v>
      </c>
      <c r="CH109" s="3">
        <f>CE108*CH108</f>
        <v>587.33637413565918</v>
      </c>
      <c r="CI109" s="3">
        <f>CD108*CI108</f>
        <v>588</v>
      </c>
      <c r="CJ109" s="3">
        <f>CD108*CJ108</f>
        <v>784</v>
      </c>
      <c r="CK109" s="3">
        <f>CE108*CK108</f>
        <v>881.00456120348872</v>
      </c>
      <c r="CL109" s="3">
        <f>CD108*CL108</f>
        <v>980</v>
      </c>
      <c r="CM109" s="3">
        <f>CE108*CM108</f>
        <v>1174.6727482713184</v>
      </c>
      <c r="CN109" s="3">
        <f>CD108*CN108</f>
        <v>1176</v>
      </c>
      <c r="CO109" s="3">
        <f>CE108*CO108</f>
        <v>1468.340935339148</v>
      </c>
      <c r="CS109" s="2"/>
      <c r="CT109" s="1"/>
      <c r="CU109" s="2"/>
      <c r="CV109" s="2" t="s">
        <v>63</v>
      </c>
      <c r="CW109" s="3">
        <f>CT108*CW108</f>
        <v>784</v>
      </c>
      <c r="CX109" s="3">
        <f>CU108*CX108</f>
        <v>1174.6727482713184</v>
      </c>
      <c r="CY109" s="3">
        <f>CT108*CY108</f>
        <v>1176</v>
      </c>
      <c r="CZ109" s="3">
        <f>CT108*CZ108</f>
        <v>1568</v>
      </c>
      <c r="DA109" s="3">
        <f>CU108*DA108</f>
        <v>1762.0091224069774</v>
      </c>
      <c r="DB109" s="3">
        <f>CT108*DB108</f>
        <v>1960</v>
      </c>
      <c r="DC109" s="3">
        <f>CU108*DC108</f>
        <v>2349.3454965426367</v>
      </c>
      <c r="DD109" s="3">
        <f>CT108*DD108</f>
        <v>2352</v>
      </c>
      <c r="DE109" s="3">
        <f>CU108*DE108</f>
        <v>2936.681870678296</v>
      </c>
      <c r="DI109" s="2"/>
      <c r="DJ109" s="1"/>
      <c r="DK109" s="2"/>
      <c r="DL109" s="2" t="s">
        <v>63</v>
      </c>
      <c r="DM109" s="3">
        <f>DJ108*DM108</f>
        <v>1568</v>
      </c>
      <c r="DN109" s="3">
        <f>DK108*DN108</f>
        <v>2349.3454965426367</v>
      </c>
      <c r="DO109" s="3">
        <f>DJ108*DO108</f>
        <v>2352</v>
      </c>
      <c r="DP109" s="3">
        <f>DJ108*DP108</f>
        <v>3136</v>
      </c>
      <c r="DQ109" s="3">
        <f>DK108*DQ108</f>
        <v>3524.0182448139549</v>
      </c>
      <c r="DR109" s="3">
        <f>DJ108*DR108</f>
        <v>3920</v>
      </c>
      <c r="DS109" s="3">
        <f>DK108*DS108</f>
        <v>4698.6909930852735</v>
      </c>
      <c r="DT109" s="3">
        <f>DJ108*DT108</f>
        <v>4704</v>
      </c>
      <c r="DU109" s="3">
        <f>DK108*DU108</f>
        <v>5873.3637413565921</v>
      </c>
    </row>
    <row r="110" spans="1:125" customFormat="1">
      <c r="A110" s="4"/>
      <c r="B110" s="4"/>
      <c r="C110" s="3"/>
      <c r="D110" s="2" t="s">
        <v>9</v>
      </c>
      <c r="E110" s="3"/>
      <c r="F110" s="3"/>
      <c r="G110" s="3"/>
      <c r="H110" s="4"/>
      <c r="I110" s="4"/>
      <c r="J110" s="3"/>
      <c r="K110" s="3"/>
      <c r="L110" s="3"/>
      <c r="M110" s="3"/>
      <c r="Q110" s="4"/>
      <c r="R110" s="4"/>
      <c r="S110" s="3"/>
      <c r="T110" s="2" t="s">
        <v>9</v>
      </c>
      <c r="U110" s="3"/>
      <c r="V110" s="3"/>
      <c r="W110" s="3"/>
      <c r="X110" s="4"/>
      <c r="Y110" s="4"/>
      <c r="Z110" s="3"/>
      <c r="AA110" s="3"/>
      <c r="AB110" s="3"/>
      <c r="AC110" s="3"/>
      <c r="AG110" s="4"/>
      <c r="AH110" s="4"/>
      <c r="AI110" s="3"/>
      <c r="AJ110" s="2" t="s">
        <v>9</v>
      </c>
      <c r="AK110" s="3"/>
      <c r="AL110" s="3"/>
      <c r="AM110" s="3"/>
      <c r="AN110" s="4"/>
      <c r="AO110" s="4"/>
      <c r="AP110" s="3"/>
      <c r="AQ110" s="3"/>
      <c r="AR110" s="3"/>
      <c r="AS110" s="3"/>
      <c r="AW110" s="4"/>
      <c r="AX110" s="4"/>
      <c r="AY110" s="3"/>
      <c r="AZ110" s="2" t="s">
        <v>9</v>
      </c>
      <c r="BA110" s="3"/>
      <c r="BB110" s="3"/>
      <c r="BC110" s="3"/>
      <c r="BD110" s="4"/>
      <c r="BE110" s="4"/>
      <c r="BF110" s="3"/>
      <c r="BG110" s="3"/>
      <c r="BH110" s="3"/>
      <c r="BI110" s="3"/>
      <c r="BM110" s="4"/>
      <c r="BN110" s="4"/>
      <c r="BO110" s="3"/>
      <c r="BP110" s="2" t="s">
        <v>9</v>
      </c>
      <c r="BQ110" s="3"/>
      <c r="BR110" s="3"/>
      <c r="BS110" s="3"/>
      <c r="BT110" s="4"/>
      <c r="BU110" s="4"/>
      <c r="BV110" s="3"/>
      <c r="BW110" s="3"/>
      <c r="BX110" s="3"/>
      <c r="BY110" s="3"/>
      <c r="CC110" s="4"/>
      <c r="CD110" s="4"/>
      <c r="CE110" s="3"/>
      <c r="CF110" s="2" t="s">
        <v>9</v>
      </c>
      <c r="CG110" s="3"/>
      <c r="CH110" s="3"/>
      <c r="CI110" s="3"/>
      <c r="CJ110" s="4"/>
      <c r="CK110" s="4"/>
      <c r="CL110" s="3"/>
      <c r="CM110" s="3"/>
      <c r="CN110" s="3"/>
      <c r="CO110" s="3"/>
      <c r="CS110" s="4"/>
      <c r="CT110" s="4"/>
      <c r="CU110" s="3"/>
      <c r="CV110" s="2" t="s">
        <v>9</v>
      </c>
      <c r="CW110" s="3"/>
      <c r="CX110" s="3"/>
      <c r="CY110" s="3"/>
      <c r="CZ110" s="4"/>
      <c r="DA110" s="4"/>
      <c r="DB110" s="3"/>
      <c r="DC110" s="3"/>
      <c r="DD110" s="3"/>
      <c r="DE110" s="3"/>
      <c r="DI110" s="4"/>
      <c r="DJ110" s="4"/>
      <c r="DK110" s="3"/>
      <c r="DL110" s="2" t="s">
        <v>9</v>
      </c>
      <c r="DM110" s="3"/>
      <c r="DN110" s="3"/>
      <c r="DO110" s="3"/>
      <c r="DP110" s="4"/>
      <c r="DQ110" s="4"/>
      <c r="DR110" s="3"/>
      <c r="DS110" s="3"/>
      <c r="DT110" s="3"/>
      <c r="DU110" s="3"/>
    </row>
    <row r="111" spans="1:125" customFormat="1">
      <c r="A111" s="4"/>
      <c r="B111" s="4"/>
      <c r="C111" s="3"/>
      <c r="D111" s="15" t="s">
        <v>65</v>
      </c>
      <c r="E111" s="3">
        <f>24.7*(4.37*((F109+E109)/2000)+1)/2</f>
        <v>24.698993671943708</v>
      </c>
      <c r="F111" s="3">
        <f>24.7*(4.37*((G109+F109)/2000)+1)/2</f>
        <v>27.343499171943709</v>
      </c>
      <c r="G111" s="3">
        <f>24.7*(4.37*((H109+G109)/2000)+1)/2</f>
        <v>30.861538500000005</v>
      </c>
      <c r="H111" s="3">
        <f>24.7*(4.37*((I109+H109)/2000)+1)/2</f>
        <v>33.517996007915563</v>
      </c>
      <c r="I111" s="3">
        <f>24.7*(4.37*((J109+I109)/2000)+1)/2</f>
        <v>36.162501507915557</v>
      </c>
      <c r="J111" s="3">
        <f>24.7*(4.37*((K109+J109)/2000)+1)/2</f>
        <v>39.692492843887415</v>
      </c>
      <c r="K111" s="3">
        <f>24.7*(4.37*((L109+K109)/2000)+1)/2</f>
        <v>42.336998343887416</v>
      </c>
      <c r="L111" s="3">
        <f>24.7*(4.37*((M109+L109)/2000)+1)/2</f>
        <v>45.866989679859273</v>
      </c>
      <c r="M111" s="3" t="s">
        <v>10</v>
      </c>
      <c r="Q111" s="4"/>
      <c r="R111" s="4"/>
      <c r="S111" s="3"/>
      <c r="T111" s="15" t="s">
        <v>65</v>
      </c>
      <c r="U111" s="3">
        <f>24.7*(4.37*((V109+U109)/2000)+1)/2</f>
        <v>37.047987343887421</v>
      </c>
      <c r="V111" s="3">
        <f>24.7*(4.37*((W109+V109)/2000)+1)/2</f>
        <v>42.336998343887416</v>
      </c>
      <c r="W111" s="3">
        <f>24.7*(4.37*((X109+W109)/2000)+1)/2</f>
        <v>49.373077000000002</v>
      </c>
      <c r="X111" s="3">
        <f>24.7*(4.37*((Y109+X109)/2000)+1)/2</f>
        <v>54.685992015831118</v>
      </c>
      <c r="Y111" s="3">
        <f>24.7*(4.37*((Z109+Y109)/2000)+1)/2</f>
        <v>59.97500301583112</v>
      </c>
      <c r="Z111" s="3">
        <f>24.7*(4.37*((AA109+Z109)/2000)+1)/2</f>
        <v>67.034985687774821</v>
      </c>
      <c r="AA111" s="3">
        <f>24.7*(4.37*((AB109+AA109)/2000)+1)/2</f>
        <v>72.323996687774837</v>
      </c>
      <c r="AB111" s="3">
        <f>24.7*(4.37*((AC109+AB109)/2000)+1)/2</f>
        <v>79.383979359718538</v>
      </c>
      <c r="AC111" s="3" t="s">
        <v>10</v>
      </c>
      <c r="AG111" s="4"/>
      <c r="AH111" s="4"/>
      <c r="AI111" s="3"/>
      <c r="AJ111" s="15" t="s">
        <v>65</v>
      </c>
      <c r="AK111" s="3">
        <f>24.7*(4.37*((AL109+AK109)/2000)+1)/2</f>
        <v>61.74597468777484</v>
      </c>
      <c r="AL111" s="3">
        <f>24.7*(4.37*((AM109+AL109)/2000)+1)/2</f>
        <v>72.323996687774837</v>
      </c>
      <c r="AM111" s="3">
        <f>24.7*(4.37*((AN109+AM109)/2000)+1)/2</f>
        <v>86.39615400000001</v>
      </c>
      <c r="AN111" s="3">
        <f>24.7*(4.37*((AO109+AN109)/2000)+1)/2</f>
        <v>97.021984031662242</v>
      </c>
      <c r="AO111" s="3">
        <f>24.7*(4.37*((AP109+AO109)/2000)+1)/2</f>
        <v>107.60000603166223</v>
      </c>
      <c r="AP111" s="3">
        <f>24.7*(4.37*((AQ109+AP109)/2000)+1)/2</f>
        <v>121.71997137554965</v>
      </c>
      <c r="AQ111" s="3">
        <f>24.7*(4.37*((AR109+AQ109)/2000)+1)/2</f>
        <v>132.29799337554968</v>
      </c>
      <c r="AR111" s="3">
        <f>24.7*(4.37*((AS109+AR109)/2000)+1)/2</f>
        <v>146.41795871943708</v>
      </c>
      <c r="AS111" s="3" t="s">
        <v>10</v>
      </c>
      <c r="AW111" s="4"/>
      <c r="AX111" s="4"/>
      <c r="AY111" s="3"/>
      <c r="AZ111" s="15" t="s">
        <v>65</v>
      </c>
      <c r="BA111" s="3">
        <f>24.7*(4.37*((BB109+BA109)/2000)+1)/2</f>
        <v>111.14194937554967</v>
      </c>
      <c r="BB111" s="3">
        <f>24.7*(4.37*((BC109+BB109)/2000)+1)/2</f>
        <v>132.29799337554968</v>
      </c>
      <c r="BC111" s="3">
        <f>24.7*(4.37*((BD109+BC109)/2000)+1)/2</f>
        <v>160.44230800000003</v>
      </c>
      <c r="BD111" s="3">
        <f>24.7*(4.37*((BE109+BD109)/2000)+1)/2</f>
        <v>181.69396806332449</v>
      </c>
      <c r="BE111" s="3">
        <f>24.7*(4.37*((BF109+BE109)/2000)+1)/2</f>
        <v>202.85001206332447</v>
      </c>
      <c r="BF111" s="3">
        <f>24.7*(4.37*((BG109+BF109)/2000)+1)/2</f>
        <v>231.0899427510993</v>
      </c>
      <c r="BG111" s="3">
        <f>24.7*(4.37*((BH109+BG109)/2000)+1)/2</f>
        <v>252.24598675109934</v>
      </c>
      <c r="BH111" s="3">
        <f>24.7*(4.37*((BI109+BH109)/2000)+1)/2</f>
        <v>280.48591743887414</v>
      </c>
      <c r="BI111" s="3" t="s">
        <v>10</v>
      </c>
      <c r="BM111" s="4"/>
      <c r="BN111" s="4"/>
      <c r="BO111" s="3"/>
      <c r="BP111" s="15" t="s">
        <v>65</v>
      </c>
      <c r="BQ111" s="3">
        <f>24.7*(4.37*((BR109+BQ109)/2000)+1)/2</f>
        <v>25.563573610978615</v>
      </c>
      <c r="BR111" s="3">
        <f>24.7*(4.37*((BS109+BR109)/2000)+1)/2</f>
        <v>28.208079110978613</v>
      </c>
      <c r="BS111" s="3">
        <f>24.7*(4.37*((BT109+BS109)/2000)+1)/2</f>
        <v>30.861538500000005</v>
      </c>
      <c r="BT111" s="3">
        <f>24.7*(4.37*((BU109+BT109)/2000)+1)/2</f>
        <v>34.814865916467916</v>
      </c>
      <c r="BU111" s="3">
        <f>24.7*(4.37*((BV109+BU109)/2000)+1)/2</f>
        <v>37.459371416467917</v>
      </c>
      <c r="BV111" s="3">
        <f>24.7*(4.37*((BW109+BV109)/2000)+1)/2</f>
        <v>41.42165272195723</v>
      </c>
      <c r="BW111" s="3">
        <f>24.7*(4.37*((BX109+BW109)/2000)+1)/2</f>
        <v>44.066158221957231</v>
      </c>
      <c r="BX111" s="3">
        <f>24.7*(4.37*((BY109+BX109)/2000)+1)/2</f>
        <v>48.028439527446537</v>
      </c>
      <c r="BY111" s="3" t="s">
        <v>10</v>
      </c>
      <c r="CC111" s="4"/>
      <c r="CD111" s="4"/>
      <c r="CE111" s="3"/>
      <c r="CF111" s="15" t="s">
        <v>65</v>
      </c>
      <c r="CG111" s="3">
        <f>24.7*(4.37*((CH109+CG109)/2000)+1)/2</f>
        <v>38.777147221957229</v>
      </c>
      <c r="CH111" s="3">
        <f>24.7*(4.37*((CI109+CH109)/2000)+1)/2</f>
        <v>44.066158221957231</v>
      </c>
      <c r="CI111" s="3">
        <f>24.7*(4.37*((CJ109+CI109)/2000)+1)/2</f>
        <v>49.373077000000002</v>
      </c>
      <c r="CJ111" s="3">
        <f>24.7*(4.37*((CK109+CJ109)/2000)+1)/2</f>
        <v>57.279731832935838</v>
      </c>
      <c r="CK111" s="3">
        <f>24.7*(4.37*((CL109+CK109)/2000)+1)/2</f>
        <v>62.56874283293584</v>
      </c>
      <c r="CL111" s="3">
        <f>24.7*(4.37*((CM109+CL109)/2000)+1)/2</f>
        <v>70.493305443914451</v>
      </c>
      <c r="CM111" s="3">
        <f>24.7*(4.37*((CN109+CM109)/2000)+1)/2</f>
        <v>75.782316443914468</v>
      </c>
      <c r="CN111" s="3">
        <f>24.7*(4.37*((CO109+CN109)/2000)+1)/2</f>
        <v>83.706879054893079</v>
      </c>
      <c r="CO111" s="3" t="s">
        <v>10</v>
      </c>
      <c r="CS111" s="4"/>
      <c r="CT111" s="4"/>
      <c r="CU111" s="3"/>
      <c r="CV111" s="15" t="s">
        <v>65</v>
      </c>
      <c r="CW111" s="3">
        <f>24.7*(4.37*((CX109+CW109)/2000)+1)/2</f>
        <v>65.204294443914449</v>
      </c>
      <c r="CX111" s="3">
        <f>24.7*(4.37*((CY109+CX109)/2000)+1)/2</f>
        <v>75.782316443914468</v>
      </c>
      <c r="CY111" s="3">
        <f>24.7*(4.37*((CZ109+CY109)/2000)+1)/2</f>
        <v>86.39615400000001</v>
      </c>
      <c r="CZ111" s="3">
        <f>24.7*(4.37*((DA109+CZ109)/2000)+1)/2</f>
        <v>102.20946366587168</v>
      </c>
      <c r="DA111" s="3">
        <f>24.7*(4.37*((DB109+DA109)/2000)+1)/2</f>
        <v>112.78748566587167</v>
      </c>
      <c r="DB111" s="3">
        <f>24.7*(4.37*((DC109+DB109)/2000)+1)/2</f>
        <v>128.63661088782891</v>
      </c>
      <c r="DC111" s="3">
        <f>24.7*(4.37*((DD109+DC109)/2000)+1)/2</f>
        <v>139.21463288782891</v>
      </c>
      <c r="DD111" s="3">
        <f>24.7*(4.37*((DE109+DD109)/2000)+1)/2</f>
        <v>155.06375810978616</v>
      </c>
      <c r="DE111" s="3" t="s">
        <v>10</v>
      </c>
      <c r="DI111" s="4"/>
      <c r="DJ111" s="4"/>
      <c r="DK111" s="3"/>
      <c r="DL111" s="15" t="s">
        <v>65</v>
      </c>
      <c r="DM111" s="3">
        <f>24.7*(4.37*((DN109+DM109)/2000)+1)/2</f>
        <v>118.0585888878289</v>
      </c>
      <c r="DN111" s="3">
        <f>24.7*(4.37*((DO109+DN109)/2000)+1)/2</f>
        <v>139.21463288782891</v>
      </c>
      <c r="DO111" s="3">
        <f>24.7*(4.37*((DP109+DO109)/2000)+1)/2</f>
        <v>160.44230800000003</v>
      </c>
      <c r="DP111" s="3">
        <f>24.7*(4.37*((DQ109+DP109)/2000)+1)/2</f>
        <v>192.06892733174337</v>
      </c>
      <c r="DQ111" s="3">
        <f>24.7*(4.37*((DR109+DQ109)/2000)+1)/2</f>
        <v>213.22497133174335</v>
      </c>
      <c r="DR111" s="3">
        <f>24.7*(4.37*((DS109+DR109)/2000)+1)/2</f>
        <v>244.92322177565782</v>
      </c>
      <c r="DS111" s="3">
        <f>24.7*(4.37*((DT109+DS109)/2000)+1)/2</f>
        <v>266.07926577565786</v>
      </c>
      <c r="DT111" s="3">
        <f>24.7*(4.37*((DU109+DT109)/2000)+1)/2</f>
        <v>297.77751621957231</v>
      </c>
      <c r="DU111" s="3" t="s">
        <v>10</v>
      </c>
    </row>
    <row r="112" spans="1:125" customFormat="1">
      <c r="A112" s="4"/>
      <c r="B112" s="5"/>
      <c r="C112" s="5"/>
      <c r="D112" s="15" t="s">
        <v>64</v>
      </c>
      <c r="E112" s="3">
        <f t="shared" ref="E112:F112" si="150">ABS(F109-E109)</f>
        <v>65.628611417326738</v>
      </c>
      <c r="F112" s="3">
        <f t="shared" si="150"/>
        <v>32.371388582673262</v>
      </c>
      <c r="G112" s="3">
        <f>ABS(H109-G109)</f>
        <v>98</v>
      </c>
      <c r="H112" s="2">
        <f t="shared" ref="H112:I112" si="151">ABS(I109-H109)</f>
        <v>0.4429171259901068</v>
      </c>
      <c r="I112" s="3">
        <f t="shared" si="151"/>
        <v>97.557082874009893</v>
      </c>
      <c r="J112" s="3">
        <f>ABS(K109-J109)</f>
        <v>33.257222834653476</v>
      </c>
      <c r="K112" s="3">
        <f>ABS(L109-K109)</f>
        <v>64.742777165346524</v>
      </c>
      <c r="L112" s="3">
        <f>ABS(M109-L109)</f>
        <v>66.071528543316845</v>
      </c>
      <c r="M112" s="3"/>
      <c r="Q112" s="4"/>
      <c r="R112" s="5"/>
      <c r="S112" s="5"/>
      <c r="T112" s="15" t="s">
        <v>64</v>
      </c>
      <c r="U112" s="3">
        <f t="shared" ref="U112:V112" si="152">ABS(V109-U109)</f>
        <v>131.25722283465348</v>
      </c>
      <c r="V112" s="3">
        <f t="shared" si="152"/>
        <v>64.742777165346524</v>
      </c>
      <c r="W112" s="3">
        <f>ABS(X109-W109)</f>
        <v>196</v>
      </c>
      <c r="X112" s="2">
        <f t="shared" ref="X112:Y112" si="153">ABS(Y109-X109)</f>
        <v>0.88583425198021359</v>
      </c>
      <c r="Y112" s="3">
        <f t="shared" si="153"/>
        <v>195.11416574801979</v>
      </c>
      <c r="Z112" s="3">
        <f>ABS(AA109-Z109)</f>
        <v>66.514445669306951</v>
      </c>
      <c r="AA112" s="3">
        <f>ABS(AB109-AA109)</f>
        <v>129.48555433069305</v>
      </c>
      <c r="AB112" s="3">
        <f>ABS(AC109-AB109)</f>
        <v>132.14305708663369</v>
      </c>
      <c r="AC112" s="3"/>
      <c r="AG112" s="4"/>
      <c r="AH112" s="5"/>
      <c r="AI112" s="5"/>
      <c r="AJ112" s="15" t="s">
        <v>64</v>
      </c>
      <c r="AK112" s="3">
        <f t="shared" ref="AK112:AL112" si="154">ABS(AL109-AK109)</f>
        <v>262.51444566930695</v>
      </c>
      <c r="AL112" s="3">
        <f t="shared" si="154"/>
        <v>129.48555433069305</v>
      </c>
      <c r="AM112" s="3">
        <f>ABS(AN109-AM109)</f>
        <v>392</v>
      </c>
      <c r="AN112" s="2">
        <f t="shared" ref="AN112:AO112" si="155">ABS(AO109-AN109)</f>
        <v>1.7716685039604272</v>
      </c>
      <c r="AO112" s="3">
        <f t="shared" si="155"/>
        <v>390.22833149603957</v>
      </c>
      <c r="AP112" s="3">
        <f>ABS(AQ109-AP109)</f>
        <v>133.0288913386139</v>
      </c>
      <c r="AQ112" s="3">
        <f>ABS(AR109-AQ109)</f>
        <v>258.9711086613861</v>
      </c>
      <c r="AR112" s="3">
        <f>ABS(AS109-AR109)</f>
        <v>264.28611417326738</v>
      </c>
      <c r="AS112" s="3"/>
      <c r="AW112" s="4"/>
      <c r="AX112" s="5"/>
      <c r="AY112" s="5"/>
      <c r="AZ112" s="15" t="s">
        <v>64</v>
      </c>
      <c r="BA112" s="3">
        <f t="shared" ref="BA112:BB112" si="156">ABS(BB109-BA109)</f>
        <v>525.0288913386139</v>
      </c>
      <c r="BB112" s="3">
        <f t="shared" si="156"/>
        <v>258.9711086613861</v>
      </c>
      <c r="BC112" s="3">
        <f>ABS(BD109-BC109)</f>
        <v>784</v>
      </c>
      <c r="BD112" s="2">
        <f t="shared" ref="BD112:BE112" si="157">ABS(BE109-BD109)</f>
        <v>3.5433370079208544</v>
      </c>
      <c r="BE112" s="3">
        <f t="shared" si="157"/>
        <v>780.45666299207915</v>
      </c>
      <c r="BF112" s="3">
        <f>ABS(BG109-BF109)</f>
        <v>266.05778267722781</v>
      </c>
      <c r="BG112" s="3">
        <f>ABS(BH109-BG109)</f>
        <v>517.94221732277219</v>
      </c>
      <c r="BH112" s="3">
        <f>ABS(BI109-BH109)</f>
        <v>528.57222834653476</v>
      </c>
      <c r="BI112" s="3"/>
      <c r="BM112" s="4"/>
      <c r="BN112" s="5"/>
      <c r="BO112" s="5"/>
      <c r="BP112" s="15" t="s">
        <v>64</v>
      </c>
      <c r="BQ112" s="3">
        <f t="shared" ref="BQ112:BR112" si="158">ABS(BR109-BQ109)</f>
        <v>97.668187067829592</v>
      </c>
      <c r="BR112" s="2">
        <f t="shared" si="158"/>
        <v>0.33181293217040775</v>
      </c>
      <c r="BS112" s="3">
        <f>ABS(BT109-BS109)</f>
        <v>98</v>
      </c>
      <c r="BT112" s="3">
        <f t="shared" ref="BT112:BU112" si="159">ABS(BU109-BT109)</f>
        <v>48.50228060174436</v>
      </c>
      <c r="BU112" s="3">
        <f t="shared" si="159"/>
        <v>49.49771939825564</v>
      </c>
      <c r="BV112" s="3">
        <f>ABS(BW109-BV109)</f>
        <v>97.336374135659185</v>
      </c>
      <c r="BW112" s="2">
        <f>ABS(BX109-BW109)</f>
        <v>0.6636258643408155</v>
      </c>
      <c r="BX112" s="3">
        <f>ABS(BY109-BX109)</f>
        <v>146.17046766957401</v>
      </c>
      <c r="BY112" s="3"/>
      <c r="CC112" s="4"/>
      <c r="CD112" s="5"/>
      <c r="CE112" s="5"/>
      <c r="CF112" s="15" t="s">
        <v>64</v>
      </c>
      <c r="CG112" s="3">
        <f t="shared" ref="CG112:CH112" si="160">ABS(CH109-CG109)</f>
        <v>195.33637413565918</v>
      </c>
      <c r="CH112" s="2">
        <f t="shared" si="160"/>
        <v>0.6636258643408155</v>
      </c>
      <c r="CI112" s="3">
        <f>ABS(CJ109-CI109)</f>
        <v>196</v>
      </c>
      <c r="CJ112" s="3">
        <f t="shared" ref="CJ112:CK112" si="161">ABS(CK109-CJ109)</f>
        <v>97.00456120348872</v>
      </c>
      <c r="CK112" s="3">
        <f t="shared" si="161"/>
        <v>98.99543879651128</v>
      </c>
      <c r="CL112" s="3">
        <f>ABS(CM109-CL109)</f>
        <v>194.67274827131837</v>
      </c>
      <c r="CM112" s="2">
        <f>ABS(CN109-CM109)</f>
        <v>1.327251728681631</v>
      </c>
      <c r="CN112" s="3">
        <f>ABS(CO109-CN109)</f>
        <v>292.34093533914802</v>
      </c>
      <c r="CO112" s="3"/>
      <c r="CS112" s="4"/>
      <c r="CT112" s="5"/>
      <c r="CU112" s="5"/>
      <c r="CV112" s="15" t="s">
        <v>64</v>
      </c>
      <c r="CW112" s="3">
        <f t="shared" ref="CW112:CX112" si="162">ABS(CX109-CW109)</f>
        <v>390.67274827131837</v>
      </c>
      <c r="CX112" s="2">
        <f t="shared" si="162"/>
        <v>1.327251728681631</v>
      </c>
      <c r="CY112" s="3">
        <f>ABS(CZ109-CY109)</f>
        <v>392</v>
      </c>
      <c r="CZ112" s="3">
        <f t="shared" ref="CZ112:DA112" si="163">ABS(DA109-CZ109)</f>
        <v>194.00912240697744</v>
      </c>
      <c r="DA112" s="3">
        <f t="shared" si="163"/>
        <v>197.99087759302256</v>
      </c>
      <c r="DB112" s="3">
        <f>ABS(DC109-DB109)</f>
        <v>389.34549654263674</v>
      </c>
      <c r="DC112" s="2">
        <f>ABS(DD109-DC109)</f>
        <v>2.654503457363262</v>
      </c>
      <c r="DD112" s="3">
        <f>ABS(DE109-DD109)</f>
        <v>584.68187067829604</v>
      </c>
      <c r="DE112" s="3"/>
      <c r="DI112" s="4"/>
      <c r="DJ112" s="5"/>
      <c r="DK112" s="5"/>
      <c r="DL112" s="15" t="s">
        <v>64</v>
      </c>
      <c r="DM112" s="3">
        <f t="shared" ref="DM112:DQ112" si="164">ABS(DN109-DM109)</f>
        <v>781.34549654263674</v>
      </c>
      <c r="DN112" s="2">
        <f t="shared" si="164"/>
        <v>2.654503457363262</v>
      </c>
      <c r="DO112" s="3">
        <f>ABS(DP109-DO109)</f>
        <v>784</v>
      </c>
      <c r="DP112" s="3">
        <f t="shared" ref="DP112:DT112" si="165">ABS(DQ109-DP109)</f>
        <v>388.01824481395488</v>
      </c>
      <c r="DQ112" s="3">
        <f t="shared" si="165"/>
        <v>395.98175518604512</v>
      </c>
      <c r="DR112" s="3">
        <f>ABS(DS109-DR109)</f>
        <v>778.69099308527348</v>
      </c>
      <c r="DS112" s="2">
        <f t="shared" ref="DS112" si="166">ABS(DT109-DS109)</f>
        <v>5.309006914726524</v>
      </c>
      <c r="DT112" s="3">
        <f>ABS(DU109-DT109)</f>
        <v>1169.3637413565921</v>
      </c>
      <c r="DU112" s="3"/>
    </row>
    <row r="113" spans="1:125" customFormat="1">
      <c r="A113" s="5"/>
      <c r="B113" s="5"/>
      <c r="C113" s="5"/>
      <c r="D113" s="15" t="s">
        <v>11</v>
      </c>
      <c r="E113" s="5">
        <f>E112/E111</f>
        <v>2.6571370594695991</v>
      </c>
      <c r="F113" s="6">
        <f>F112/F111</f>
        <v>1.1838787851954409</v>
      </c>
      <c r="G113" s="5">
        <f>G112/G111</f>
        <v>3.1754735753047432</v>
      </c>
      <c r="H113" s="6">
        <f>H112/H111</f>
        <v>1.3214308095433513E-2</v>
      </c>
      <c r="I113" s="5">
        <f>I112/I111</f>
        <v>2.6977415501152695</v>
      </c>
      <c r="J113" s="5">
        <f>J112/J111</f>
        <v>0.83787186069304886</v>
      </c>
      <c r="K113" s="5">
        <f>K112/K111</f>
        <v>1.5292245482182143</v>
      </c>
      <c r="L113" s="5">
        <f>L112/L111</f>
        <v>1.4405028323088231</v>
      </c>
      <c r="M113" s="5" t="s">
        <v>10</v>
      </c>
      <c r="Q113" s="5"/>
      <c r="R113" s="5"/>
      <c r="S113" s="5"/>
      <c r="T113" s="15" t="s">
        <v>11</v>
      </c>
      <c r="U113" s="5">
        <f>U112/U111</f>
        <v>3.5428975295282732</v>
      </c>
      <c r="V113" s="6">
        <f>V112/V111</f>
        <v>1.5292245482182143</v>
      </c>
      <c r="W113" s="5">
        <f>W112/W111</f>
        <v>3.9697748633329049</v>
      </c>
      <c r="X113" s="6">
        <f>X112/X111</f>
        <v>1.6198558704462605E-2</v>
      </c>
      <c r="Y113" s="5">
        <f>Y112/Y111</f>
        <v>3.2532581231636963</v>
      </c>
      <c r="Z113" s="5">
        <f>Z112/Z111</f>
        <v>0.99223480078160442</v>
      </c>
      <c r="AA113" s="5">
        <f>AA112/AA111</f>
        <v>1.7903539663285839</v>
      </c>
      <c r="AB113" s="5">
        <f>AB112/AB111</f>
        <v>1.6646061101049623</v>
      </c>
      <c r="AC113" s="5" t="s">
        <v>10</v>
      </c>
      <c r="AG113" s="5"/>
      <c r="AH113" s="5"/>
      <c r="AI113" s="5"/>
      <c r="AJ113" s="15" t="s">
        <v>11</v>
      </c>
      <c r="AK113" s="5">
        <f>AK112/AK111</f>
        <v>4.2515232287892362</v>
      </c>
      <c r="AL113" s="6">
        <f>AL112/AL111</f>
        <v>1.7903539663285839</v>
      </c>
      <c r="AM113" s="5">
        <f>AM112/AM111</f>
        <v>4.537239007190065</v>
      </c>
      <c r="AN113" s="6">
        <f>AN112/AN111</f>
        <v>1.8260485204902213E-2</v>
      </c>
      <c r="AO113" s="5">
        <f>AO112/AO111</f>
        <v>3.6266571526140203</v>
      </c>
      <c r="AP113" s="5">
        <f>AP112/AP111</f>
        <v>1.0929093215785617</v>
      </c>
      <c r="AQ113" s="5">
        <f>AQ112/AQ111</f>
        <v>1.9574832698048101</v>
      </c>
      <c r="AR113" s="5">
        <f>AR112/AR111</f>
        <v>1.8050116016142985</v>
      </c>
      <c r="AS113" s="5" t="s">
        <v>10</v>
      </c>
      <c r="AW113" s="5"/>
      <c r="AX113" s="5"/>
      <c r="AY113" s="5"/>
      <c r="AZ113" s="15" t="s">
        <v>11</v>
      </c>
      <c r="BA113" s="5">
        <f>BA112/BA111</f>
        <v>4.7239489165745727</v>
      </c>
      <c r="BB113" s="5">
        <f>BB112/BB111</f>
        <v>1.9574832698048101</v>
      </c>
      <c r="BC113" s="5">
        <f>BC112/BC111</f>
        <v>4.8864916602919966</v>
      </c>
      <c r="BD113" s="6">
        <f>BD112/BD111</f>
        <v>1.9501676614195142E-2</v>
      </c>
      <c r="BE113" s="5">
        <f>BE112/BE111</f>
        <v>3.8474568231646984</v>
      </c>
      <c r="BF113" s="5">
        <f>BF112/BF111</f>
        <v>1.1513170132366661</v>
      </c>
      <c r="BG113" s="5">
        <f>BG112/BG111</f>
        <v>2.0533219338543742</v>
      </c>
      <c r="BH113" s="5">
        <f>BH112/BH111</f>
        <v>1.8844875820253104</v>
      </c>
      <c r="BI113" s="5" t="s">
        <v>10</v>
      </c>
      <c r="BM113" s="5"/>
      <c r="BN113" s="5"/>
      <c r="BO113" s="5"/>
      <c r="BP113" s="15" t="s">
        <v>11</v>
      </c>
      <c r="BQ113" s="5">
        <f>BQ112/BQ111</f>
        <v>3.8205999111910041</v>
      </c>
      <c r="BR113" s="6">
        <f>BR112/BR111</f>
        <v>1.1763046000578814E-2</v>
      </c>
      <c r="BS113" s="5">
        <f>BS112/BS111</f>
        <v>3.1754735753047432</v>
      </c>
      <c r="BT113" s="5">
        <f>BT112/BT111</f>
        <v>1.3931485681466349</v>
      </c>
      <c r="BU113" s="5">
        <f>BU112/BU111</f>
        <v>1.3213707952529983</v>
      </c>
      <c r="BV113" s="5">
        <f>BV112/BV111</f>
        <v>2.3498911255190471</v>
      </c>
      <c r="BW113" s="6">
        <f>BW112/BW111</f>
        <v>1.5059762210224734E-2</v>
      </c>
      <c r="BX113" s="5">
        <f>BX112/BX111</f>
        <v>3.0434148830932308</v>
      </c>
      <c r="BY113" s="5" t="s">
        <v>10</v>
      </c>
      <c r="CC113" s="5"/>
      <c r="CD113" s="5"/>
      <c r="CE113" s="5"/>
      <c r="CF113" s="15" t="s">
        <v>11</v>
      </c>
      <c r="CG113" s="5">
        <f>CG112/CG111</f>
        <v>5.0374096118409568</v>
      </c>
      <c r="CH113" s="6">
        <f>CH112/CH111</f>
        <v>1.5059762210224734E-2</v>
      </c>
      <c r="CI113" s="5">
        <f>CI112/CI111</f>
        <v>3.9697748633329049</v>
      </c>
      <c r="CJ113" s="5">
        <f>CJ112/CJ111</f>
        <v>1.6935233126861657</v>
      </c>
      <c r="CK113" s="5">
        <f>CK112/CK111</f>
        <v>1.5821867967019569</v>
      </c>
      <c r="CL113" s="5">
        <f>CL112/CL111</f>
        <v>2.7615778128917925</v>
      </c>
      <c r="CM113" s="6">
        <f>CM112/CM111</f>
        <v>1.7514003146946733E-2</v>
      </c>
      <c r="CN113" s="5">
        <f>CN112/CN111</f>
        <v>3.4924362088262475</v>
      </c>
      <c r="CO113" s="5" t="s">
        <v>10</v>
      </c>
      <c r="CS113" s="5"/>
      <c r="CT113" s="5"/>
      <c r="CU113" s="5"/>
      <c r="CV113" s="15" t="s">
        <v>11</v>
      </c>
      <c r="CW113" s="5">
        <f>CW112/CW111</f>
        <v>5.9915186814475234</v>
      </c>
      <c r="CX113" s="6">
        <f>CX112/CX111</f>
        <v>1.7514003146946733E-2</v>
      </c>
      <c r="CY113" s="5">
        <f>CY112/CY111</f>
        <v>4.537239007190065</v>
      </c>
      <c r="CZ113" s="5">
        <f>CZ112/CZ111</f>
        <v>1.8981522400039574</v>
      </c>
      <c r="DA113" s="5">
        <f>DA112/DA111</f>
        <v>1.7554330289759492</v>
      </c>
      <c r="DB113" s="5">
        <f>DB112/DB111</f>
        <v>3.0267082897740978</v>
      </c>
      <c r="DC113" s="6">
        <f>DC112/DC111</f>
        <v>1.906770432316628E-2</v>
      </c>
      <c r="DD113" s="5">
        <f>DD112/DD111</f>
        <v>3.7705900966513233</v>
      </c>
      <c r="DE113" s="5" t="s">
        <v>10</v>
      </c>
      <c r="DI113" s="5"/>
      <c r="DJ113" s="5"/>
      <c r="DK113" s="5"/>
      <c r="DL113" s="15" t="s">
        <v>11</v>
      </c>
      <c r="DM113" s="5">
        <f>DM112/DM111</f>
        <v>6.6182859197564792</v>
      </c>
      <c r="DN113" s="6">
        <f>DN112/DN111</f>
        <v>1.906770432316628E-2</v>
      </c>
      <c r="DO113" s="5">
        <f>DO112/DO111</f>
        <v>4.8864916602919966</v>
      </c>
      <c r="DP113" s="5">
        <f>DP112/DP111</f>
        <v>2.020203112519944</v>
      </c>
      <c r="DQ113" s="5">
        <f>DQ112/DQ111</f>
        <v>1.8571077895466661</v>
      </c>
      <c r="DR113" s="5">
        <f>DR112/DR111</f>
        <v>3.1793269231062564</v>
      </c>
      <c r="DS113" s="6">
        <f>DS112/DS111</f>
        <v>1.9952726865996247E-2</v>
      </c>
      <c r="DT113" s="5">
        <f>DT112/DT111</f>
        <v>3.9269712374601782</v>
      </c>
      <c r="DU113" s="5" t="s">
        <v>10</v>
      </c>
    </row>
    <row r="114" spans="1:125" customFormat="1">
      <c r="A114" s="5"/>
      <c r="B114" s="9"/>
      <c r="C114" s="9"/>
      <c r="D114" s="15" t="s">
        <v>12</v>
      </c>
      <c r="F114" s="7">
        <f>ABS((2.71828182845904^(-3.5*0.24/(0.0207*F109+18.96)*(G109-F109)))-(2.71828182845904^(-5.75*0.24/(0.0207*F109+18.96)*(G109-F109))))</f>
        <v>0.16775318264108205</v>
      </c>
      <c r="H114" s="7">
        <f>ABS((2.71828182845904^(-3.5*0.24/(0.0207*H109+18.96)*(I109-H109)))-(2.71828182845904^(-5.75*0.24/(0.0207*H109+18.96)*(I109-H109))))</f>
        <v>8.6750612004646843E-3</v>
      </c>
      <c r="I114" s="3"/>
      <c r="J114" s="8" t="s">
        <v>10</v>
      </c>
      <c r="M114" s="5"/>
      <c r="Q114" s="5"/>
      <c r="R114" s="9"/>
      <c r="S114" s="9"/>
      <c r="T114" s="15" t="s">
        <v>12</v>
      </c>
      <c r="V114" s="7">
        <f>ABS((2.71828182845904^(-3.5*0.24/(0.0207*V109+18.96)*(W109-V109)))-(2.71828182845904^(-5.75*0.24/(0.0207*V109+18.96)*(W109-V109))))</f>
        <v>0.11130278677889519</v>
      </c>
      <c r="X114" s="7">
        <f>ABS((2.71828182845904^(-3.5*0.24/(0.0207*X109+18.96)*(Y109-X109)))-(2.71828182845904^(-5.75*0.24/(0.0207*X109+18.96)*(Y109-X109))))</f>
        <v>1.3219337238573603E-2</v>
      </c>
      <c r="Y114" s="3"/>
      <c r="Z114" s="8" t="s">
        <v>10</v>
      </c>
      <c r="AC114" s="5"/>
      <c r="AG114" s="5"/>
      <c r="AH114" s="9"/>
      <c r="AI114" s="9"/>
      <c r="AJ114" s="15" t="s">
        <v>12</v>
      </c>
      <c r="AL114" s="7">
        <f>ABS((2.71828182845904^(-3.5*0.24/(0.0207*AL109+18.96)*(AM109-AL109)))-(2.71828182845904^(-5.75*0.24/(0.0207*AL109+18.96)*(AM109-AL109))))</f>
        <v>5.6441856416480127E-2</v>
      </c>
      <c r="AN114" s="7">
        <f>ABS((2.71828182845904^(-3.5*0.24/(0.0207*AN109+18.96)*(AO109-AN109)))-(2.71828182845904^(-5.75*0.24/(0.0207*AN109+18.96)*(AO109-AN109))))</f>
        <v>1.790854775849815E-2</v>
      </c>
      <c r="AO114" s="3"/>
      <c r="AP114" s="8" t="s">
        <v>10</v>
      </c>
      <c r="AS114" s="5"/>
      <c r="AW114" s="5"/>
      <c r="AX114" s="9"/>
      <c r="AY114" s="9"/>
      <c r="AZ114" s="15" t="s">
        <v>12</v>
      </c>
      <c r="BB114" s="7" t="s">
        <v>10</v>
      </c>
      <c r="BD114" s="7">
        <f>ABS((2.71828182845904^(-3.5*0.24/(0.0207*BD109+18.96)*(BE109-BD109)))-(2.71828182845904^(-5.75*0.24/(0.0207*BD109+18.96)*(BE109-BD109))))</f>
        <v>2.1767922646164561E-2</v>
      </c>
      <c r="BE114" s="3"/>
      <c r="BF114" s="8" t="s">
        <v>10</v>
      </c>
      <c r="BI114" s="5"/>
      <c r="BM114" s="5"/>
      <c r="BN114" s="9"/>
      <c r="BO114" s="9"/>
      <c r="BP114" s="15" t="s">
        <v>12</v>
      </c>
      <c r="BR114" s="7">
        <f>ABS((2.71828182845904^(-3.5*0.24/(0.0207*BR109+18.96)*(BS109-BR109)))-(2.71828182845904^(-5.75*0.24/(0.0207*BR109+18.96)*(BS109-BR109))))</f>
        <v>7.0515389728267319E-3</v>
      </c>
      <c r="BT114" s="7" t="s">
        <v>10</v>
      </c>
      <c r="BU114" s="3"/>
      <c r="BV114" s="8" t="s">
        <v>10</v>
      </c>
      <c r="BW114" s="7">
        <f>ABS((2.71828182845904^(-3.5*0.24/(0.0207*BW109+18.96)*(BX109-BW109)))-(2.71828182845904^(-5.75*0.24/(0.0207*BW109+18.96)*(BX109-BW109))))</f>
        <v>1.1246801857634492E-2</v>
      </c>
      <c r="BY114" s="5"/>
      <c r="CC114" s="5"/>
      <c r="CD114" s="9"/>
      <c r="CE114" s="9"/>
      <c r="CF114" s="15" t="s">
        <v>12</v>
      </c>
      <c r="CH114" s="7">
        <f>ABS((2.71828182845904^(-3.5*0.24/(0.0207*CH109+18.96)*(CI109-CH109)))-(2.71828182845904^(-5.75*0.24/(0.0207*CH109+18.96)*(CI109-CH109))))</f>
        <v>1.1246801857634492E-2</v>
      </c>
      <c r="CJ114" s="8" t="s">
        <v>10</v>
      </c>
      <c r="CK114" s="3"/>
      <c r="CL114" s="8" t="s">
        <v>10</v>
      </c>
      <c r="CM114" s="7">
        <f>ABS((2.71828182845904^(-3.5*0.24/(0.0207*CM109+18.96)*(CN109-CM109)))-(2.71828182845904^(-5.75*0.24/(0.0207*CM109+18.96)*(CN109-CM109))))</f>
        <v>1.6007475110031977E-2</v>
      </c>
      <c r="CO114" s="5"/>
      <c r="CS114" s="5"/>
      <c r="CT114" s="9"/>
      <c r="CU114" s="9"/>
      <c r="CV114" s="15" t="s">
        <v>12</v>
      </c>
      <c r="CX114" s="7">
        <f>ABS((2.71828182845904^(-3.5*0.24/(0.0207*CX109+18.96)*(CY109-CX109)))-(2.71828182845904^(-5.75*0.24/(0.0207*CX109+18.96)*(CY109-CX109))))</f>
        <v>1.6007475110031977E-2</v>
      </c>
      <c r="CZ114" s="8" t="s">
        <v>10</v>
      </c>
      <c r="DA114" s="3"/>
      <c r="DB114" s="8" t="s">
        <v>10</v>
      </c>
      <c r="DC114" s="7">
        <f>ABS((2.71828182845904^(-3.5*0.24/(0.0207*DC109+18.96)*(DD109-DC109)))-(2.71828182845904^(-5.75*0.24/(0.0207*DC109+18.96)*(DD109-DC109))))</f>
        <v>2.0303051584700804E-2</v>
      </c>
      <c r="DE114" s="5"/>
      <c r="DI114" s="5"/>
      <c r="DJ114" s="9"/>
      <c r="DK114" s="9"/>
      <c r="DL114" s="15" t="s">
        <v>12</v>
      </c>
      <c r="DN114" s="7">
        <f>ABS((2.71828182845904^(-3.5*0.24/(0.0207*DN109+18.96)*(DO109-DN109)))-(2.71828182845904^(-5.75*0.24/(0.0207*DN109+18.96)*(DO109-DN109))))</f>
        <v>2.0303051584700804E-2</v>
      </c>
      <c r="DP114" s="8" t="s">
        <v>10</v>
      </c>
      <c r="DQ114" s="3"/>
      <c r="DR114" s="8" t="s">
        <v>10</v>
      </c>
      <c r="DS114" s="7">
        <f>ABS((2.71828182845904^(-3.5*0.24/(0.0207*DS109+18.96)*(DT109-DS109)))-(2.71828182845904^(-5.75*0.24/(0.0207*DS109+18.96)*(DT109-DS109))))</f>
        <v>2.3447997261683229E-2</v>
      </c>
      <c r="DU114" s="5"/>
    </row>
    <row r="115" spans="1:125">
      <c r="A115" s="5"/>
      <c r="Q115" s="5"/>
      <c r="AG115" s="5"/>
      <c r="AW115" s="5"/>
      <c r="BM115" s="5"/>
      <c r="CC115" s="5"/>
      <c r="CS115" s="5"/>
      <c r="DI115" s="5"/>
    </row>
    <row r="116" spans="1:125">
      <c r="B116" s="1" t="s">
        <v>10</v>
      </c>
      <c r="C116" s="2" t="s">
        <v>10</v>
      </c>
      <c r="R116" s="1" t="s">
        <v>10</v>
      </c>
      <c r="S116" s="2" t="s">
        <v>10</v>
      </c>
      <c r="AH116" s="1" t="s">
        <v>10</v>
      </c>
      <c r="AI116" s="2" t="s">
        <v>10</v>
      </c>
      <c r="AX116" s="1" t="s">
        <v>10</v>
      </c>
      <c r="AY116" s="2" t="s">
        <v>10</v>
      </c>
      <c r="BN116" s="1" t="s">
        <v>10</v>
      </c>
      <c r="BO116" s="2" t="s">
        <v>10</v>
      </c>
      <c r="CD116" s="1" t="s">
        <v>10</v>
      </c>
      <c r="CE116" s="2" t="s">
        <v>10</v>
      </c>
      <c r="CT116" s="1" t="s">
        <v>10</v>
      </c>
      <c r="CU116" s="11" t="s">
        <v>10</v>
      </c>
      <c r="DJ116" s="1" t="s">
        <v>10</v>
      </c>
      <c r="DK116" s="2" t="s">
        <v>10</v>
      </c>
    </row>
    <row r="117" spans="1:125" customFormat="1">
      <c r="A117" s="9"/>
      <c r="B117" s="4"/>
      <c r="C117" s="3"/>
      <c r="D117" s="3"/>
      <c r="E117" s="1" t="s">
        <v>0</v>
      </c>
      <c r="F117" s="1" t="s">
        <v>1</v>
      </c>
      <c r="G117" s="1" t="s">
        <v>2</v>
      </c>
      <c r="H117" s="1" t="s">
        <v>3</v>
      </c>
      <c r="I117" s="1" t="s">
        <v>4</v>
      </c>
      <c r="J117" s="1" t="s">
        <v>5</v>
      </c>
      <c r="K117" s="1" t="s">
        <v>6</v>
      </c>
      <c r="L117" s="1" t="s">
        <v>7</v>
      </c>
      <c r="M117" s="1" t="s">
        <v>8</v>
      </c>
      <c r="Q117" s="9"/>
      <c r="R117" s="4"/>
      <c r="S117" s="3"/>
      <c r="T117" s="3"/>
      <c r="U117" s="11" t="s">
        <v>13</v>
      </c>
      <c r="V117" s="11" t="s">
        <v>15</v>
      </c>
      <c r="W117" s="11" t="s">
        <v>14</v>
      </c>
      <c r="X117" s="11" t="s">
        <v>16</v>
      </c>
      <c r="Y117" s="11" t="s">
        <v>17</v>
      </c>
      <c r="Z117" s="11" t="s">
        <v>18</v>
      </c>
      <c r="AA117" s="11" t="s">
        <v>19</v>
      </c>
      <c r="AB117" s="11" t="s">
        <v>20</v>
      </c>
      <c r="AC117" s="11" t="s">
        <v>21</v>
      </c>
      <c r="AG117" s="9"/>
      <c r="AH117" s="4"/>
      <c r="AI117" s="3"/>
      <c r="AJ117" s="3"/>
      <c r="AK117" s="11" t="s">
        <v>23</v>
      </c>
      <c r="AL117" s="11" t="s">
        <v>27</v>
      </c>
      <c r="AM117" s="11" t="s">
        <v>22</v>
      </c>
      <c r="AN117" s="11" t="s">
        <v>24</v>
      </c>
      <c r="AO117" s="11" t="s">
        <v>28</v>
      </c>
      <c r="AP117" s="11" t="s">
        <v>25</v>
      </c>
      <c r="AQ117" s="11" t="s">
        <v>29</v>
      </c>
      <c r="AR117" s="11" t="s">
        <v>26</v>
      </c>
      <c r="AS117" s="11" t="s">
        <v>30</v>
      </c>
      <c r="AW117" s="9"/>
      <c r="AX117" s="4"/>
      <c r="AY117" s="3"/>
      <c r="AZ117" s="3"/>
      <c r="BA117" s="11" t="s">
        <v>31</v>
      </c>
      <c r="BB117" s="11" t="s">
        <v>32</v>
      </c>
      <c r="BC117" s="11" t="s">
        <v>33</v>
      </c>
      <c r="BD117" s="11" t="s">
        <v>34</v>
      </c>
      <c r="BE117" s="11" t="s">
        <v>35</v>
      </c>
      <c r="BF117" s="11" t="s">
        <v>36</v>
      </c>
      <c r="BG117" s="11" t="s">
        <v>37</v>
      </c>
      <c r="BH117" s="11" t="s">
        <v>38</v>
      </c>
      <c r="BI117" s="11" t="s">
        <v>39</v>
      </c>
      <c r="BM117" s="9"/>
      <c r="BN117" s="4"/>
      <c r="BO117" s="3"/>
      <c r="BP117" s="3"/>
      <c r="BQ117" s="1" t="s">
        <v>0</v>
      </c>
      <c r="BR117" s="11" t="s">
        <v>42</v>
      </c>
      <c r="BS117" s="1" t="s">
        <v>2</v>
      </c>
      <c r="BT117" s="1" t="s">
        <v>3</v>
      </c>
      <c r="BU117" s="11" t="s">
        <v>43</v>
      </c>
      <c r="BV117" s="1" t="s">
        <v>5</v>
      </c>
      <c r="BW117" s="11" t="s">
        <v>44</v>
      </c>
      <c r="BX117" s="1" t="s">
        <v>7</v>
      </c>
      <c r="BY117" s="11" t="s">
        <v>45</v>
      </c>
      <c r="CC117" s="9"/>
      <c r="CD117" s="4"/>
      <c r="CE117" s="3"/>
      <c r="CF117" s="3"/>
      <c r="CG117" s="11" t="s">
        <v>13</v>
      </c>
      <c r="CH117" s="11" t="s">
        <v>46</v>
      </c>
      <c r="CI117" s="11" t="s">
        <v>14</v>
      </c>
      <c r="CJ117" s="11" t="s">
        <v>16</v>
      </c>
      <c r="CK117" s="11" t="s">
        <v>47</v>
      </c>
      <c r="CL117" s="11" t="s">
        <v>18</v>
      </c>
      <c r="CM117" s="11" t="s">
        <v>48</v>
      </c>
      <c r="CN117" s="11" t="s">
        <v>20</v>
      </c>
      <c r="CO117" s="11" t="s">
        <v>49</v>
      </c>
      <c r="CS117" s="9"/>
      <c r="CT117" s="4"/>
      <c r="CU117" s="3"/>
      <c r="CV117" s="3"/>
      <c r="CW117" s="11" t="s">
        <v>23</v>
      </c>
      <c r="CX117" s="11" t="s">
        <v>50</v>
      </c>
      <c r="CY117" s="11" t="s">
        <v>22</v>
      </c>
      <c r="CZ117" s="11" t="s">
        <v>24</v>
      </c>
      <c r="DA117" s="11" t="s">
        <v>51</v>
      </c>
      <c r="DB117" s="11" t="s">
        <v>25</v>
      </c>
      <c r="DC117" s="11" t="s">
        <v>52</v>
      </c>
      <c r="DD117" s="11" t="s">
        <v>26</v>
      </c>
      <c r="DE117" s="11" t="s">
        <v>53</v>
      </c>
      <c r="DI117" s="9"/>
      <c r="DJ117" s="4"/>
      <c r="DK117" s="3"/>
      <c r="DL117" s="3"/>
      <c r="DM117" s="11" t="s">
        <v>31</v>
      </c>
      <c r="DN117" s="11" t="s">
        <v>54</v>
      </c>
      <c r="DO117" s="11" t="s">
        <v>33</v>
      </c>
      <c r="DP117" s="11" t="s">
        <v>34</v>
      </c>
      <c r="DQ117" s="11" t="s">
        <v>57</v>
      </c>
      <c r="DR117" s="11" t="s">
        <v>36</v>
      </c>
      <c r="DS117" s="11" t="s">
        <v>55</v>
      </c>
      <c r="DT117" s="11" t="s">
        <v>38</v>
      </c>
      <c r="DU117" s="11" t="s">
        <v>56</v>
      </c>
    </row>
    <row r="118" spans="1:125" customFormat="1">
      <c r="A118" s="12">
        <f>LOG(4/3,2^(1/1200))</f>
        <v>498.04499913462143</v>
      </c>
      <c r="B118" s="1">
        <v>98</v>
      </c>
      <c r="C118" s="2">
        <f>B118*(2^(A118/1200))</f>
        <v>130.66666666666734</v>
      </c>
      <c r="D118" s="2" t="s">
        <v>66</v>
      </c>
      <c r="E118" s="4">
        <v>2</v>
      </c>
      <c r="F118" s="4">
        <v>2</v>
      </c>
      <c r="G118" s="4">
        <v>3</v>
      </c>
      <c r="H118" s="4">
        <v>4</v>
      </c>
      <c r="I118" s="4">
        <v>3</v>
      </c>
      <c r="J118" s="4">
        <v>5</v>
      </c>
      <c r="K118" s="4">
        <v>4</v>
      </c>
      <c r="L118" s="4">
        <v>6</v>
      </c>
      <c r="M118" s="4">
        <v>5</v>
      </c>
      <c r="Q118" s="12">
        <f>LOG(4/3,2^(1/1200))</f>
        <v>498.04499913462143</v>
      </c>
      <c r="R118" s="1">
        <f>98*2</f>
        <v>196</v>
      </c>
      <c r="S118" s="2">
        <f>R118*(2^(Q118/1200))</f>
        <v>261.33333333333468</v>
      </c>
      <c r="T118" s="2" t="s">
        <v>66</v>
      </c>
      <c r="U118" s="4">
        <v>2</v>
      </c>
      <c r="V118" s="4">
        <v>2</v>
      </c>
      <c r="W118" s="4">
        <v>3</v>
      </c>
      <c r="X118" s="4">
        <v>4</v>
      </c>
      <c r="Y118" s="4">
        <v>3</v>
      </c>
      <c r="Z118" s="4">
        <v>5</v>
      </c>
      <c r="AA118" s="4">
        <v>4</v>
      </c>
      <c r="AB118" s="4">
        <v>6</v>
      </c>
      <c r="AC118" s="4">
        <v>5</v>
      </c>
      <c r="AG118" s="12">
        <f>LOG(4/3,2^(1/1200))</f>
        <v>498.04499913462143</v>
      </c>
      <c r="AH118" s="1">
        <f>98*4</f>
        <v>392</v>
      </c>
      <c r="AI118" s="2">
        <f>AH118*(2^(AG118/1200))</f>
        <v>522.66666666666936</v>
      </c>
      <c r="AJ118" s="2" t="s">
        <v>66</v>
      </c>
      <c r="AK118" s="4">
        <v>2</v>
      </c>
      <c r="AL118" s="4">
        <v>2</v>
      </c>
      <c r="AM118" s="4">
        <v>3</v>
      </c>
      <c r="AN118" s="4">
        <v>4</v>
      </c>
      <c r="AO118" s="4">
        <v>3</v>
      </c>
      <c r="AP118" s="4">
        <v>5</v>
      </c>
      <c r="AQ118" s="4">
        <v>4</v>
      </c>
      <c r="AR118" s="4">
        <v>6</v>
      </c>
      <c r="AS118" s="4">
        <v>5</v>
      </c>
      <c r="AW118" s="12">
        <f>LOG(4/3,2^(1/1200))</f>
        <v>498.04499913462143</v>
      </c>
      <c r="AX118" s="1">
        <f>98*8</f>
        <v>784</v>
      </c>
      <c r="AY118" s="2">
        <f>AX118*(2^(AW118/1200))</f>
        <v>1045.3333333333387</v>
      </c>
      <c r="AZ118" s="2" t="s">
        <v>66</v>
      </c>
      <c r="BA118" s="4">
        <v>2</v>
      </c>
      <c r="BB118" s="4">
        <v>2</v>
      </c>
      <c r="BC118" s="4">
        <v>3</v>
      </c>
      <c r="BD118" s="4">
        <v>4</v>
      </c>
      <c r="BE118" s="4">
        <v>3</v>
      </c>
      <c r="BF118" s="4">
        <v>5</v>
      </c>
      <c r="BG118" s="4">
        <v>4</v>
      </c>
      <c r="BH118" s="4">
        <v>6</v>
      </c>
      <c r="BI118" s="4">
        <v>5</v>
      </c>
      <c r="BM118" s="12">
        <f>LOG(3/2,2^(1/1200))</f>
        <v>701.95500086540005</v>
      </c>
      <c r="BN118" s="1">
        <v>98</v>
      </c>
      <c r="BO118" s="2">
        <f>BN118*(2^(BM118/1200))</f>
        <v>147.00000000000108</v>
      </c>
      <c r="BP118" s="2" t="s">
        <v>66</v>
      </c>
      <c r="BQ118" s="4">
        <v>2</v>
      </c>
      <c r="BR118" s="4">
        <v>2</v>
      </c>
      <c r="BS118" s="4">
        <v>3</v>
      </c>
      <c r="BT118" s="4">
        <v>4</v>
      </c>
      <c r="BU118" s="4">
        <v>3</v>
      </c>
      <c r="BV118" s="4">
        <v>5</v>
      </c>
      <c r="BW118" s="4">
        <v>4</v>
      </c>
      <c r="BX118" s="4">
        <v>6</v>
      </c>
      <c r="BY118" s="4">
        <v>5</v>
      </c>
      <c r="CC118" s="12">
        <f>LOG(3/2,2^(1/1200))</f>
        <v>701.95500086540005</v>
      </c>
      <c r="CD118" s="1">
        <f>98*2</f>
        <v>196</v>
      </c>
      <c r="CE118" s="2">
        <f>CD118*(2^(CC118/1200))</f>
        <v>294.00000000000216</v>
      </c>
      <c r="CF118" s="2" t="s">
        <v>66</v>
      </c>
      <c r="CG118" s="4">
        <v>2</v>
      </c>
      <c r="CH118" s="4">
        <v>2</v>
      </c>
      <c r="CI118" s="4">
        <v>3</v>
      </c>
      <c r="CJ118" s="4">
        <v>4</v>
      </c>
      <c r="CK118" s="4">
        <v>3</v>
      </c>
      <c r="CL118" s="4">
        <v>5</v>
      </c>
      <c r="CM118" s="4">
        <v>4</v>
      </c>
      <c r="CN118" s="4">
        <v>6</v>
      </c>
      <c r="CO118" s="4">
        <v>5</v>
      </c>
      <c r="CS118" s="12">
        <f>LOG(3/2,2^(1/1200))</f>
        <v>701.95500086540005</v>
      </c>
      <c r="CT118" s="1">
        <f>98*4</f>
        <v>392</v>
      </c>
      <c r="CU118" s="2">
        <f>CT118*(2^(CS118/1200))</f>
        <v>588.00000000000432</v>
      </c>
      <c r="CV118" s="2" t="s">
        <v>66</v>
      </c>
      <c r="CW118" s="4">
        <v>2</v>
      </c>
      <c r="CX118" s="4">
        <v>2</v>
      </c>
      <c r="CY118" s="4">
        <v>3</v>
      </c>
      <c r="CZ118" s="4">
        <v>4</v>
      </c>
      <c r="DA118" s="4">
        <v>3</v>
      </c>
      <c r="DB118" s="4">
        <v>5</v>
      </c>
      <c r="DC118" s="4">
        <v>4</v>
      </c>
      <c r="DD118" s="4">
        <v>6</v>
      </c>
      <c r="DE118" s="4">
        <v>5</v>
      </c>
      <c r="DI118" s="12">
        <f>LOG(3/2,2^(1/1200))</f>
        <v>701.95500086540005</v>
      </c>
      <c r="DJ118" s="1">
        <f>98*8</f>
        <v>784</v>
      </c>
      <c r="DK118" s="2">
        <f>DJ118*(2^(DI118/1200))</f>
        <v>1176.0000000000086</v>
      </c>
      <c r="DL118" s="2" t="s">
        <v>66</v>
      </c>
      <c r="DM118" s="4">
        <v>2</v>
      </c>
      <c r="DN118" s="4">
        <v>2</v>
      </c>
      <c r="DO118" s="4">
        <v>3</v>
      </c>
      <c r="DP118" s="4">
        <v>4</v>
      </c>
      <c r="DQ118" s="4">
        <v>3</v>
      </c>
      <c r="DR118" s="4">
        <v>5</v>
      </c>
      <c r="DS118" s="4">
        <v>4</v>
      </c>
      <c r="DT118" s="4">
        <v>6</v>
      </c>
      <c r="DU118" s="4">
        <v>5</v>
      </c>
    </row>
    <row r="119" spans="1:125" customFormat="1">
      <c r="A119" s="2"/>
      <c r="B119" s="1"/>
      <c r="C119" s="2"/>
      <c r="D119" s="2" t="s">
        <v>63</v>
      </c>
      <c r="E119" s="3">
        <f>B118*E118</f>
        <v>196</v>
      </c>
      <c r="F119" s="3">
        <f>C118*F118</f>
        <v>261.33333333333468</v>
      </c>
      <c r="G119" s="3">
        <f>B118*G118</f>
        <v>294</v>
      </c>
      <c r="H119" s="3">
        <f>B118*H118</f>
        <v>392</v>
      </c>
      <c r="I119" s="3">
        <f>C118*I118</f>
        <v>392.00000000000205</v>
      </c>
      <c r="J119" s="3">
        <f>B118*J118</f>
        <v>490</v>
      </c>
      <c r="K119" s="3">
        <f>C118*K118</f>
        <v>522.66666666666936</v>
      </c>
      <c r="L119" s="3">
        <f>B118*L118</f>
        <v>588</v>
      </c>
      <c r="M119" s="3">
        <f>C118*M118</f>
        <v>653.33333333333667</v>
      </c>
      <c r="Q119" s="2"/>
      <c r="R119" s="1"/>
      <c r="S119" s="2"/>
      <c r="T119" s="2" t="s">
        <v>63</v>
      </c>
      <c r="U119" s="3">
        <f>R118*U118</f>
        <v>392</v>
      </c>
      <c r="V119" s="3">
        <f>S118*V118</f>
        <v>522.66666666666936</v>
      </c>
      <c r="W119" s="3">
        <f>R118*W118</f>
        <v>588</v>
      </c>
      <c r="X119" s="3">
        <f>R118*X118</f>
        <v>784</v>
      </c>
      <c r="Y119" s="3">
        <f>S118*Y118</f>
        <v>784.00000000000409</v>
      </c>
      <c r="Z119" s="3">
        <f>R118*Z118</f>
        <v>980</v>
      </c>
      <c r="AA119" s="3">
        <f>S118*AA118</f>
        <v>1045.3333333333387</v>
      </c>
      <c r="AB119" s="3">
        <f>R118*AB118</f>
        <v>1176</v>
      </c>
      <c r="AC119" s="3">
        <f>S118*AC118</f>
        <v>1306.6666666666733</v>
      </c>
      <c r="AG119" s="2"/>
      <c r="AH119" s="1"/>
      <c r="AI119" s="2"/>
      <c r="AJ119" s="2" t="s">
        <v>63</v>
      </c>
      <c r="AK119" s="3">
        <f>AH118*AK118</f>
        <v>784</v>
      </c>
      <c r="AL119" s="3">
        <f>AI118*AL118</f>
        <v>1045.3333333333387</v>
      </c>
      <c r="AM119" s="3">
        <f>AH118*AM118</f>
        <v>1176</v>
      </c>
      <c r="AN119" s="3">
        <f>AH118*AN118</f>
        <v>1568</v>
      </c>
      <c r="AO119" s="3">
        <f>AI118*AO118</f>
        <v>1568.0000000000082</v>
      </c>
      <c r="AP119" s="3">
        <f>AH118*AP118</f>
        <v>1960</v>
      </c>
      <c r="AQ119" s="3">
        <f>AI118*AQ118</f>
        <v>2090.6666666666774</v>
      </c>
      <c r="AR119" s="3">
        <f>AH118*AR118</f>
        <v>2352</v>
      </c>
      <c r="AS119" s="3">
        <f>AI118*AS118</f>
        <v>2613.3333333333467</v>
      </c>
      <c r="AW119" s="2"/>
      <c r="AX119" s="1"/>
      <c r="AY119" s="2"/>
      <c r="AZ119" s="2" t="s">
        <v>63</v>
      </c>
      <c r="BA119" s="3">
        <f>AX118*BA118</f>
        <v>1568</v>
      </c>
      <c r="BB119" s="3">
        <f>AY118*BB118</f>
        <v>2090.6666666666774</v>
      </c>
      <c r="BC119" s="3">
        <f>AX118*BC118</f>
        <v>2352</v>
      </c>
      <c r="BD119" s="3">
        <f>AX118*BD118</f>
        <v>3136</v>
      </c>
      <c r="BE119" s="3">
        <f>AY118*BE118</f>
        <v>3136.0000000000164</v>
      </c>
      <c r="BF119" s="3">
        <f>AX118*BF118</f>
        <v>3920</v>
      </c>
      <c r="BG119" s="3">
        <f>AY118*BG118</f>
        <v>4181.3333333333549</v>
      </c>
      <c r="BH119" s="3">
        <f>AX118*BH118</f>
        <v>4704</v>
      </c>
      <c r="BI119" s="3">
        <f>AY118*BI118</f>
        <v>5226.6666666666933</v>
      </c>
      <c r="BM119" s="2"/>
      <c r="BN119" s="1"/>
      <c r="BO119" s="2"/>
      <c r="BP119" s="2" t="s">
        <v>63</v>
      </c>
      <c r="BQ119" s="3">
        <f>BN118*BQ118</f>
        <v>196</v>
      </c>
      <c r="BR119" s="3">
        <f>BO118*BR118</f>
        <v>294.00000000000216</v>
      </c>
      <c r="BS119" s="3">
        <f>BN118*BS118</f>
        <v>294</v>
      </c>
      <c r="BT119" s="3">
        <f>BN118*BT118</f>
        <v>392</v>
      </c>
      <c r="BU119" s="3">
        <f>BO118*BU118</f>
        <v>441.00000000000324</v>
      </c>
      <c r="BV119" s="3">
        <f>BN118*BV118</f>
        <v>490</v>
      </c>
      <c r="BW119" s="3">
        <f>BO118*BW118</f>
        <v>588.00000000000432</v>
      </c>
      <c r="BX119" s="3">
        <f>BN118*BX118</f>
        <v>588</v>
      </c>
      <c r="BY119" s="3">
        <f>BO118*BY118</f>
        <v>735.00000000000546</v>
      </c>
      <c r="CC119" s="2"/>
      <c r="CD119" s="1"/>
      <c r="CE119" s="2"/>
      <c r="CF119" s="2" t="s">
        <v>63</v>
      </c>
      <c r="CG119" s="3">
        <f>CD118*CG118</f>
        <v>392</v>
      </c>
      <c r="CH119" s="3">
        <f>CE118*CH118</f>
        <v>588.00000000000432</v>
      </c>
      <c r="CI119" s="3">
        <f>CD118*CI118</f>
        <v>588</v>
      </c>
      <c r="CJ119" s="3">
        <f>CD118*CJ118</f>
        <v>784</v>
      </c>
      <c r="CK119" s="3">
        <f>CE118*CK118</f>
        <v>882.00000000000648</v>
      </c>
      <c r="CL119" s="3">
        <f>CD118*CL118</f>
        <v>980</v>
      </c>
      <c r="CM119" s="3">
        <f>CE118*CM118</f>
        <v>1176.0000000000086</v>
      </c>
      <c r="CN119" s="3">
        <f>CD118*CN118</f>
        <v>1176</v>
      </c>
      <c r="CO119" s="3">
        <f>CE118*CO118</f>
        <v>1470.0000000000109</v>
      </c>
      <c r="CS119" s="2"/>
      <c r="CT119" s="1"/>
      <c r="CU119" s="2"/>
      <c r="CV119" s="2" t="s">
        <v>63</v>
      </c>
      <c r="CW119" s="3">
        <f>CT118*CW118</f>
        <v>784</v>
      </c>
      <c r="CX119" s="3">
        <f>CU118*CX118</f>
        <v>1176.0000000000086</v>
      </c>
      <c r="CY119" s="3">
        <f>CT118*CY118</f>
        <v>1176</v>
      </c>
      <c r="CZ119" s="3">
        <f>CT118*CZ118</f>
        <v>1568</v>
      </c>
      <c r="DA119" s="3">
        <f>CU118*DA118</f>
        <v>1764.000000000013</v>
      </c>
      <c r="DB119" s="3">
        <f>CT118*DB118</f>
        <v>1960</v>
      </c>
      <c r="DC119" s="3">
        <f>CU118*DC118</f>
        <v>2352.0000000000173</v>
      </c>
      <c r="DD119" s="3">
        <f>CT118*DD118</f>
        <v>2352</v>
      </c>
      <c r="DE119" s="3">
        <f>CU118*DE118</f>
        <v>2940.0000000000218</v>
      </c>
      <c r="DI119" s="2"/>
      <c r="DJ119" s="1"/>
      <c r="DK119" s="2"/>
      <c r="DL119" s="2" t="s">
        <v>63</v>
      </c>
      <c r="DM119" s="3">
        <f>DJ118*DM118</f>
        <v>1568</v>
      </c>
      <c r="DN119" s="3">
        <f>DK118*DN118</f>
        <v>2352.0000000000173</v>
      </c>
      <c r="DO119" s="3">
        <f>DJ118*DO118</f>
        <v>2352</v>
      </c>
      <c r="DP119" s="3">
        <f>DJ118*DP118</f>
        <v>3136</v>
      </c>
      <c r="DQ119" s="3">
        <f>DK118*DQ118</f>
        <v>3528.0000000000259</v>
      </c>
      <c r="DR119" s="3">
        <f>DJ118*DR118</f>
        <v>3920</v>
      </c>
      <c r="DS119" s="3">
        <f>DK118*DS118</f>
        <v>4704.0000000000346</v>
      </c>
      <c r="DT119" s="3">
        <f>DJ118*DT118</f>
        <v>4704</v>
      </c>
      <c r="DU119" s="3">
        <f>DK118*DU118</f>
        <v>5880.0000000000437</v>
      </c>
    </row>
    <row r="120" spans="1:125" customFormat="1">
      <c r="A120" s="4"/>
      <c r="B120" s="4"/>
      <c r="C120" s="3"/>
      <c r="D120" s="2" t="s">
        <v>9</v>
      </c>
      <c r="E120" s="3"/>
      <c r="F120" s="3"/>
      <c r="G120" s="3"/>
      <c r="H120" s="4"/>
      <c r="I120" s="4"/>
      <c r="J120" s="3"/>
      <c r="K120" s="3"/>
      <c r="L120" s="3"/>
      <c r="M120" s="3"/>
      <c r="Q120" s="4"/>
      <c r="R120" s="4"/>
      <c r="S120" s="3"/>
      <c r="T120" s="2" t="s">
        <v>9</v>
      </c>
      <c r="U120" s="3"/>
      <c r="V120" s="3"/>
      <c r="W120" s="3"/>
      <c r="X120" s="4"/>
      <c r="Y120" s="4"/>
      <c r="Z120" s="3"/>
      <c r="AA120" s="3"/>
      <c r="AB120" s="3"/>
      <c r="AC120" s="3"/>
      <c r="AG120" s="4"/>
      <c r="AH120" s="4"/>
      <c r="AI120" s="3"/>
      <c r="AJ120" s="2" t="s">
        <v>9</v>
      </c>
      <c r="AK120" s="3"/>
      <c r="AL120" s="3"/>
      <c r="AM120" s="3"/>
      <c r="AN120" s="4"/>
      <c r="AO120" s="4"/>
      <c r="AP120" s="3"/>
      <c r="AQ120" s="3"/>
      <c r="AR120" s="3"/>
      <c r="AS120" s="3"/>
      <c r="AW120" s="4"/>
      <c r="AX120" s="4"/>
      <c r="AY120" s="3"/>
      <c r="AZ120" s="2" t="s">
        <v>9</v>
      </c>
      <c r="BA120" s="3"/>
      <c r="BB120" s="3"/>
      <c r="BC120" s="3"/>
      <c r="BD120" s="4"/>
      <c r="BE120" s="4"/>
      <c r="BF120" s="3"/>
      <c r="BG120" s="3"/>
      <c r="BH120" s="3"/>
      <c r="BI120" s="3"/>
      <c r="BM120" s="4"/>
      <c r="BN120" s="4"/>
      <c r="BO120" s="3"/>
      <c r="BP120" s="2" t="s">
        <v>9</v>
      </c>
      <c r="BQ120" s="3"/>
      <c r="BR120" s="3"/>
      <c r="BS120" s="3"/>
      <c r="BT120" s="4"/>
      <c r="BU120" s="4"/>
      <c r="BV120" s="3"/>
      <c r="BW120" s="3"/>
      <c r="BX120" s="3"/>
      <c r="BY120" s="3"/>
      <c r="CC120" s="4"/>
      <c r="CD120" s="4"/>
      <c r="CE120" s="3"/>
      <c r="CF120" s="2" t="s">
        <v>9</v>
      </c>
      <c r="CG120" s="3"/>
      <c r="CH120" s="3"/>
      <c r="CI120" s="3"/>
      <c r="CJ120" s="4"/>
      <c r="CK120" s="4"/>
      <c r="CL120" s="3"/>
      <c r="CM120" s="3"/>
      <c r="CN120" s="3"/>
      <c r="CO120" s="3"/>
      <c r="CS120" s="4"/>
      <c r="CT120" s="4"/>
      <c r="CU120" s="3"/>
      <c r="CV120" s="2" t="s">
        <v>9</v>
      </c>
      <c r="CW120" s="3"/>
      <c r="CX120" s="3"/>
      <c r="CY120" s="3"/>
      <c r="CZ120" s="4"/>
      <c r="DA120" s="4"/>
      <c r="DB120" s="3"/>
      <c r="DC120" s="3"/>
      <c r="DD120" s="3"/>
      <c r="DE120" s="3"/>
      <c r="DI120" s="4"/>
      <c r="DJ120" s="4"/>
      <c r="DK120" s="3"/>
      <c r="DL120" s="2" t="s">
        <v>9</v>
      </c>
      <c r="DM120" s="3"/>
      <c r="DN120" s="3"/>
      <c r="DO120" s="3"/>
      <c r="DP120" s="4"/>
      <c r="DQ120" s="4"/>
      <c r="DR120" s="3"/>
      <c r="DS120" s="3"/>
      <c r="DT120" s="3"/>
      <c r="DU120" s="3"/>
    </row>
    <row r="121" spans="1:125" customFormat="1">
      <c r="A121" s="4"/>
      <c r="B121" s="4"/>
      <c r="C121" s="3"/>
      <c r="D121" s="15" t="s">
        <v>65</v>
      </c>
      <c r="E121" s="3">
        <f>24.7*(4.37*((F119+E119)/2000)+1)/2</f>
        <v>24.691025666666704</v>
      </c>
      <c r="F121" s="3">
        <f>24.7*(4.37*((G119+F119)/2000)+1)/2</f>
        <v>27.335531166666698</v>
      </c>
      <c r="G121" s="3">
        <f>24.7*(4.37*((H119+G119)/2000)+1)/2</f>
        <v>30.861538500000005</v>
      </c>
      <c r="H121" s="3">
        <f>24.7*(4.37*((I119+H119)/2000)+1)/2</f>
        <v>33.50604400000006</v>
      </c>
      <c r="I121" s="3">
        <f>24.7*(4.37*((J119+I119)/2000)+1)/2</f>
        <v>36.150549500000054</v>
      </c>
      <c r="J121" s="3">
        <f>24.7*(4.37*((K119+J119)/2000)+1)/2</f>
        <v>39.676556833333407</v>
      </c>
      <c r="K121" s="3">
        <f>24.7*(4.37*((L119+K119)/2000)+1)/2</f>
        <v>42.321062333333401</v>
      </c>
      <c r="L121" s="3">
        <f>24.7*(4.37*((M119+L119)/2000)+1)/2</f>
        <v>45.847069666666762</v>
      </c>
      <c r="M121" s="3" t="s">
        <v>10</v>
      </c>
      <c r="Q121" s="4"/>
      <c r="R121" s="4"/>
      <c r="S121" s="3"/>
      <c r="T121" s="15" t="s">
        <v>65</v>
      </c>
      <c r="U121" s="3">
        <f>24.7*(4.37*((V119+U119)/2000)+1)/2</f>
        <v>37.032051333333406</v>
      </c>
      <c r="V121" s="3">
        <f>24.7*(4.37*((W119+V119)/2000)+1)/2</f>
        <v>42.321062333333401</v>
      </c>
      <c r="W121" s="3">
        <f>24.7*(4.37*((X119+W119)/2000)+1)/2</f>
        <v>49.373077000000002</v>
      </c>
      <c r="X121" s="3">
        <f>24.7*(4.37*((Y119+X119)/2000)+1)/2</f>
        <v>54.662088000000118</v>
      </c>
      <c r="Y121" s="3">
        <f>24.7*(4.37*((Z119+Y119)/2000)+1)/2</f>
        <v>59.951099000000113</v>
      </c>
      <c r="Z121" s="3">
        <f>24.7*(4.37*((AA119+Z119)/2000)+1)/2</f>
        <v>67.003113666666806</v>
      </c>
      <c r="AA121" s="3">
        <f>24.7*(4.37*((AB119+AA119)/2000)+1)/2</f>
        <v>72.292124666666794</v>
      </c>
      <c r="AB121" s="3">
        <f>24.7*(4.37*((AC119+AB119)/2000)+1)/2</f>
        <v>79.344139333333516</v>
      </c>
      <c r="AC121" s="3" t="s">
        <v>10</v>
      </c>
      <c r="AG121" s="4"/>
      <c r="AH121" s="4"/>
      <c r="AI121" s="3"/>
      <c r="AJ121" s="15" t="s">
        <v>65</v>
      </c>
      <c r="AK121" s="3">
        <f>24.7*(4.37*((AL119+AK119)/2000)+1)/2</f>
        <v>61.714102666666811</v>
      </c>
      <c r="AL121" s="3">
        <f>24.7*(4.37*((AM119+AL119)/2000)+1)/2</f>
        <v>72.292124666666794</v>
      </c>
      <c r="AM121" s="3">
        <f>24.7*(4.37*((AN119+AM119)/2000)+1)/2</f>
        <v>86.39615400000001</v>
      </c>
      <c r="AN121" s="3">
        <f>24.7*(4.37*((AO119+AN119)/2000)+1)/2</f>
        <v>96.974176000000227</v>
      </c>
      <c r="AO121" s="3">
        <f>24.7*(4.37*((AP119+AO119)/2000)+1)/2</f>
        <v>107.55219800000023</v>
      </c>
      <c r="AP121" s="3">
        <f>24.7*(4.37*((AQ119+AP119)/2000)+1)/2</f>
        <v>121.65622733333362</v>
      </c>
      <c r="AQ121" s="3">
        <f>24.7*(4.37*((AR119+AQ119)/2000)+1)/2</f>
        <v>132.23424933333359</v>
      </c>
      <c r="AR121" s="3">
        <f>24.7*(4.37*((AS119+AR119)/2000)+1)/2</f>
        <v>146.33827866666704</v>
      </c>
      <c r="AS121" s="3" t="s">
        <v>10</v>
      </c>
      <c r="AW121" s="4"/>
      <c r="AX121" s="4"/>
      <c r="AY121" s="3"/>
      <c r="AZ121" s="15" t="s">
        <v>65</v>
      </c>
      <c r="BA121" s="3">
        <f>24.7*(4.37*((BB119+BA119)/2000)+1)/2</f>
        <v>111.07820533333363</v>
      </c>
      <c r="BB121" s="3">
        <f>24.7*(4.37*((BC119+BB119)/2000)+1)/2</f>
        <v>132.23424933333359</v>
      </c>
      <c r="BC121" s="3">
        <f>24.7*(4.37*((BD119+BC119)/2000)+1)/2</f>
        <v>160.44230800000003</v>
      </c>
      <c r="BD121" s="3">
        <f>24.7*(4.37*((BE119+BD119)/2000)+1)/2</f>
        <v>181.59835200000043</v>
      </c>
      <c r="BE121" s="3">
        <f>24.7*(4.37*((BF119+BE119)/2000)+1)/2</f>
        <v>202.75439600000047</v>
      </c>
      <c r="BF121" s="3">
        <f>24.7*(4.37*((BG119+BF119)/2000)+1)/2</f>
        <v>230.96245466666724</v>
      </c>
      <c r="BG121" s="3">
        <f>24.7*(4.37*((BH119+BG119)/2000)+1)/2</f>
        <v>252.11849866666719</v>
      </c>
      <c r="BH121" s="3">
        <f>24.7*(4.37*((BI119+BH119)/2000)+1)/2</f>
        <v>280.32655733333405</v>
      </c>
      <c r="BI121" s="3" t="s">
        <v>10</v>
      </c>
      <c r="BM121" s="4"/>
      <c r="BN121" s="4"/>
      <c r="BO121" s="3"/>
      <c r="BP121" s="15" t="s">
        <v>65</v>
      </c>
      <c r="BQ121" s="3">
        <f>24.7*(4.37*((BR119+BQ119)/2000)+1)/2</f>
        <v>25.57252750000006</v>
      </c>
      <c r="BR121" s="3">
        <f>24.7*(4.37*((BS119+BR119)/2000)+1)/2</f>
        <v>28.217033000000061</v>
      </c>
      <c r="BS121" s="3">
        <f>24.7*(4.37*((BT119+BS119)/2000)+1)/2</f>
        <v>30.861538500000005</v>
      </c>
      <c r="BT121" s="3">
        <f>24.7*(4.37*((BU119+BT119)/2000)+1)/2</f>
        <v>34.828296750000085</v>
      </c>
      <c r="BU121" s="3">
        <f>24.7*(4.37*((BV119+BU119)/2000)+1)/2</f>
        <v>37.472802250000086</v>
      </c>
      <c r="BV121" s="3">
        <f>24.7*(4.37*((BW119+BV119)/2000)+1)/2</f>
        <v>41.439560500000113</v>
      </c>
      <c r="BW121" s="3">
        <f>24.7*(4.37*((BX119+BW119)/2000)+1)/2</f>
        <v>44.084066000000121</v>
      </c>
      <c r="BX121" s="3">
        <f>24.7*(4.37*((BY119+BX119)/2000)+1)/2</f>
        <v>48.050824250000147</v>
      </c>
      <c r="BY121" s="3" t="s">
        <v>10</v>
      </c>
      <c r="CC121" s="4"/>
      <c r="CD121" s="4"/>
      <c r="CE121" s="3"/>
      <c r="CF121" s="15" t="s">
        <v>65</v>
      </c>
      <c r="CG121" s="3">
        <f>24.7*(4.37*((CH119+CG119)/2000)+1)/2</f>
        <v>38.795055000000119</v>
      </c>
      <c r="CH121" s="3">
        <f>24.7*(4.37*((CI119+CH119)/2000)+1)/2</f>
        <v>44.084066000000121</v>
      </c>
      <c r="CI121" s="3">
        <f>24.7*(4.37*((CJ119+CI119)/2000)+1)/2</f>
        <v>49.373077000000002</v>
      </c>
      <c r="CJ121" s="3">
        <f>24.7*(4.37*((CK119+CJ119)/2000)+1)/2</f>
        <v>57.306593500000169</v>
      </c>
      <c r="CK121" s="3">
        <f>24.7*(4.37*((CL119+CK119)/2000)+1)/2</f>
        <v>62.595604500000171</v>
      </c>
      <c r="CL121" s="3">
        <f>24.7*(4.37*((CM119+CL119)/2000)+1)/2</f>
        <v>70.529121000000231</v>
      </c>
      <c r="CM121" s="3">
        <f>24.7*(4.37*((CN119+CM119)/2000)+1)/2</f>
        <v>75.818132000000247</v>
      </c>
      <c r="CN121" s="3">
        <f>24.7*(4.37*((CO119+CN119)/2000)+1)/2</f>
        <v>83.751648500000286</v>
      </c>
      <c r="CO121" s="3" t="s">
        <v>10</v>
      </c>
      <c r="CS121" s="4"/>
      <c r="CT121" s="4"/>
      <c r="CU121" s="3"/>
      <c r="CV121" s="15" t="s">
        <v>65</v>
      </c>
      <c r="CW121" s="3">
        <f>24.7*(4.37*((CX119+CW119)/2000)+1)/2</f>
        <v>65.240110000000229</v>
      </c>
      <c r="CX121" s="3">
        <f>24.7*(4.37*((CY119+CX119)/2000)+1)/2</f>
        <v>75.818132000000247</v>
      </c>
      <c r="CY121" s="3">
        <f>24.7*(4.37*((CZ119+CY119)/2000)+1)/2</f>
        <v>86.39615400000001</v>
      </c>
      <c r="CZ121" s="3">
        <f>24.7*(4.37*((DA119+CZ119)/2000)+1)/2</f>
        <v>102.26318700000034</v>
      </c>
      <c r="DA121" s="3">
        <f>24.7*(4.37*((DB119+DA119)/2000)+1)/2</f>
        <v>112.84120900000033</v>
      </c>
      <c r="DB121" s="3">
        <f>24.7*(4.37*((DC119+DB119)/2000)+1)/2</f>
        <v>128.70824200000047</v>
      </c>
      <c r="DC121" s="3">
        <f>24.7*(4.37*((DD119+DC119)/2000)+1)/2</f>
        <v>139.28626400000047</v>
      </c>
      <c r="DD121" s="3">
        <f>24.7*(4.37*((DE119+DD119)/2000)+1)/2</f>
        <v>155.15329700000058</v>
      </c>
      <c r="DE121" s="3" t="s">
        <v>10</v>
      </c>
      <c r="DI121" s="4"/>
      <c r="DJ121" s="4"/>
      <c r="DK121" s="3"/>
      <c r="DL121" s="15" t="s">
        <v>65</v>
      </c>
      <c r="DM121" s="3">
        <f>24.7*(4.37*((DN119+DM119)/2000)+1)/2</f>
        <v>118.13022000000046</v>
      </c>
      <c r="DN121" s="3">
        <f>24.7*(4.37*((DO119+DN119)/2000)+1)/2</f>
        <v>139.28626400000047</v>
      </c>
      <c r="DO121" s="3">
        <f>24.7*(4.37*((DP119+DO119)/2000)+1)/2</f>
        <v>160.44230800000003</v>
      </c>
      <c r="DP121" s="3">
        <f>24.7*(4.37*((DQ119+DP119)/2000)+1)/2</f>
        <v>192.17637400000069</v>
      </c>
      <c r="DQ121" s="3">
        <f>24.7*(4.37*((DR119+DQ119)/2000)+1)/2</f>
        <v>213.33241800000067</v>
      </c>
      <c r="DR121" s="3">
        <f>24.7*(4.37*((DS119+DR119)/2000)+1)/2</f>
        <v>245.06648400000094</v>
      </c>
      <c r="DS121" s="3">
        <f>24.7*(4.37*((DT119+DS119)/2000)+1)/2</f>
        <v>266.22252800000098</v>
      </c>
      <c r="DT121" s="3">
        <f>24.7*(4.37*((DU119+DT119)/2000)+1)/2</f>
        <v>297.95659400000119</v>
      </c>
      <c r="DU121" s="3" t="s">
        <v>10</v>
      </c>
    </row>
    <row r="122" spans="1:125" customFormat="1">
      <c r="A122" s="4"/>
      <c r="B122" s="5"/>
      <c r="C122" s="5"/>
      <c r="D122" s="15" t="s">
        <v>64</v>
      </c>
      <c r="E122" s="3">
        <f t="shared" ref="E122:F122" si="167">ABS(F119-E119)</f>
        <v>65.333333333334679</v>
      </c>
      <c r="F122" s="3">
        <f t="shared" si="167"/>
        <v>32.666666666665321</v>
      </c>
      <c r="G122" s="3">
        <f>ABS(H119-G119)</f>
        <v>98</v>
      </c>
      <c r="H122" s="2">
        <f t="shared" ref="H122:I122" si="168">ABS(I119-H119)</f>
        <v>2.0463630789890885E-12</v>
      </c>
      <c r="I122" s="3">
        <f t="shared" si="168"/>
        <v>97.999999999997954</v>
      </c>
      <c r="J122" s="3">
        <f>ABS(K119-J119)</f>
        <v>32.666666666669357</v>
      </c>
      <c r="K122" s="3">
        <f>ABS(L119-K119)</f>
        <v>65.333333333330643</v>
      </c>
      <c r="L122" s="3">
        <f>ABS(M119-L119)</f>
        <v>65.333333333336668</v>
      </c>
      <c r="M122" s="3"/>
      <c r="Q122" s="4"/>
      <c r="R122" s="5"/>
      <c r="S122" s="5"/>
      <c r="T122" s="15" t="s">
        <v>64</v>
      </c>
      <c r="U122" s="3">
        <f t="shared" ref="U122:V122" si="169">ABS(V119-U119)</f>
        <v>130.66666666666936</v>
      </c>
      <c r="V122" s="3">
        <f t="shared" si="169"/>
        <v>65.333333333330643</v>
      </c>
      <c r="W122" s="3">
        <f>ABS(X119-W119)</f>
        <v>196</v>
      </c>
      <c r="X122" s="2">
        <f t="shared" ref="X122:Y122" si="170">ABS(Y119-X119)</f>
        <v>4.0927261579781771E-12</v>
      </c>
      <c r="Y122" s="3">
        <f t="shared" si="170"/>
        <v>195.99999999999591</v>
      </c>
      <c r="Z122" s="3">
        <f>ABS(AA119-Z119)</f>
        <v>65.333333333338715</v>
      </c>
      <c r="AA122" s="3">
        <f>ABS(AB119-AA119)</f>
        <v>130.66666666666129</v>
      </c>
      <c r="AB122" s="3">
        <f>ABS(AC119-AB119)</f>
        <v>130.66666666667334</v>
      </c>
      <c r="AC122" s="3"/>
      <c r="AG122" s="4"/>
      <c r="AH122" s="5"/>
      <c r="AI122" s="5"/>
      <c r="AJ122" s="15" t="s">
        <v>64</v>
      </c>
      <c r="AK122" s="3">
        <f t="shared" ref="AK122:AL122" si="171">ABS(AL119-AK119)</f>
        <v>261.33333333333871</v>
      </c>
      <c r="AL122" s="3">
        <f t="shared" si="171"/>
        <v>130.66666666666129</v>
      </c>
      <c r="AM122" s="3">
        <f>ABS(AN119-AM119)</f>
        <v>392</v>
      </c>
      <c r="AN122" s="2">
        <f t="shared" ref="AN122:AO122" si="172">ABS(AO119-AN119)</f>
        <v>8.1854523159563541E-12</v>
      </c>
      <c r="AO122" s="3">
        <f t="shared" si="172"/>
        <v>391.99999999999181</v>
      </c>
      <c r="AP122" s="3">
        <f>ABS(AQ119-AP119)</f>
        <v>130.66666666667743</v>
      </c>
      <c r="AQ122" s="3">
        <f>ABS(AR119-AQ119)</f>
        <v>261.33333333332257</v>
      </c>
      <c r="AR122" s="3">
        <f>ABS(AS119-AR119)</f>
        <v>261.33333333334667</v>
      </c>
      <c r="AS122" s="3"/>
      <c r="AW122" s="4"/>
      <c r="AX122" s="5"/>
      <c r="AY122" s="5"/>
      <c r="AZ122" s="15" t="s">
        <v>64</v>
      </c>
      <c r="BA122" s="3">
        <f t="shared" ref="BA122:BB122" si="173">ABS(BB119-BA119)</f>
        <v>522.66666666667743</v>
      </c>
      <c r="BB122" s="3">
        <f t="shared" si="173"/>
        <v>261.33333333332257</v>
      </c>
      <c r="BC122" s="3">
        <f>ABS(BD119-BC119)</f>
        <v>784</v>
      </c>
      <c r="BD122" s="2">
        <f t="shared" ref="BD122:BE122" si="174">ABS(BE119-BD119)</f>
        <v>1.6370904631912708E-11</v>
      </c>
      <c r="BE122" s="3">
        <f t="shared" si="174"/>
        <v>783.99999999998363</v>
      </c>
      <c r="BF122" s="3">
        <f>ABS(BG119-BF119)</f>
        <v>261.33333333335486</v>
      </c>
      <c r="BG122" s="3">
        <f>ABS(BH119-BG119)</f>
        <v>522.66666666664514</v>
      </c>
      <c r="BH122" s="3">
        <f>ABS(BI119-BH119)</f>
        <v>522.66666666669335</v>
      </c>
      <c r="BI122" s="3"/>
      <c r="BM122" s="4"/>
      <c r="BN122" s="5"/>
      <c r="BO122" s="5"/>
      <c r="BP122" s="15" t="s">
        <v>64</v>
      </c>
      <c r="BQ122" s="3">
        <f t="shared" ref="BQ122:BR122" si="175">ABS(BR119-BQ119)</f>
        <v>98.00000000000216</v>
      </c>
      <c r="BR122" s="2">
        <f t="shared" si="175"/>
        <v>2.1600499167107046E-12</v>
      </c>
      <c r="BS122" s="3">
        <f>ABS(BT119-BS119)</f>
        <v>98</v>
      </c>
      <c r="BT122" s="3">
        <f t="shared" ref="BT122:BU122" si="176">ABS(BU119-BT119)</f>
        <v>49.00000000000324</v>
      </c>
      <c r="BU122" s="3">
        <f t="shared" si="176"/>
        <v>48.99999999999676</v>
      </c>
      <c r="BV122" s="3">
        <f>ABS(BW119-BV119)</f>
        <v>98.00000000000432</v>
      </c>
      <c r="BW122" s="2">
        <f>ABS(BX119-BW119)</f>
        <v>4.3200998334214091E-12</v>
      </c>
      <c r="BX122" s="3">
        <f>ABS(BY119-BX119)</f>
        <v>147.00000000000546</v>
      </c>
      <c r="BY122" s="3"/>
      <c r="CC122" s="4"/>
      <c r="CD122" s="5"/>
      <c r="CE122" s="5"/>
      <c r="CF122" s="15" t="s">
        <v>64</v>
      </c>
      <c r="CG122" s="3">
        <f t="shared" ref="CG122:CH122" si="177">ABS(CH119-CG119)</f>
        <v>196.00000000000432</v>
      </c>
      <c r="CH122" s="2">
        <f t="shared" si="177"/>
        <v>4.3200998334214091E-12</v>
      </c>
      <c r="CI122" s="3">
        <f>ABS(CJ119-CI119)</f>
        <v>196</v>
      </c>
      <c r="CJ122" s="3">
        <f t="shared" ref="CJ122:CK122" si="178">ABS(CK119-CJ119)</f>
        <v>98.00000000000648</v>
      </c>
      <c r="CK122" s="3">
        <f t="shared" si="178"/>
        <v>97.99999999999352</v>
      </c>
      <c r="CL122" s="3">
        <f>ABS(CM119-CL119)</f>
        <v>196.00000000000864</v>
      </c>
      <c r="CM122" s="2">
        <f>ABS(CN119-CM119)</f>
        <v>8.6401996668428183E-12</v>
      </c>
      <c r="CN122" s="3">
        <f>ABS(CO119-CN119)</f>
        <v>294.00000000001091</v>
      </c>
      <c r="CO122" s="3"/>
      <c r="CS122" s="4"/>
      <c r="CT122" s="5"/>
      <c r="CU122" s="5"/>
      <c r="CV122" s="15" t="s">
        <v>64</v>
      </c>
      <c r="CW122" s="3">
        <f t="shared" ref="CW122:CX122" si="179">ABS(CX119-CW119)</f>
        <v>392.00000000000864</v>
      </c>
      <c r="CX122" s="2">
        <f t="shared" si="179"/>
        <v>8.6401996668428183E-12</v>
      </c>
      <c r="CY122" s="3">
        <f>ABS(CZ119-CY119)</f>
        <v>392</v>
      </c>
      <c r="CZ122" s="3">
        <f t="shared" ref="CZ122:DA122" si="180">ABS(DA119-CZ119)</f>
        <v>196.00000000001296</v>
      </c>
      <c r="DA122" s="3">
        <f t="shared" si="180"/>
        <v>195.99999999998704</v>
      </c>
      <c r="DB122" s="3">
        <f>ABS(DC119-DB119)</f>
        <v>392.00000000001728</v>
      </c>
      <c r="DC122" s="2">
        <f>ABS(DD119-DC119)</f>
        <v>1.7280399333685637E-11</v>
      </c>
      <c r="DD122" s="3">
        <f>ABS(DE119-DD119)</f>
        <v>588.00000000002183</v>
      </c>
      <c r="DE122" s="3"/>
      <c r="DI122" s="4"/>
      <c r="DJ122" s="5"/>
      <c r="DK122" s="5"/>
      <c r="DL122" s="15" t="s">
        <v>64</v>
      </c>
      <c r="DM122" s="3">
        <f t="shared" ref="DM122:DN122" si="181">ABS(DN119-DM119)</f>
        <v>784.00000000001728</v>
      </c>
      <c r="DN122" s="2">
        <f t="shared" si="181"/>
        <v>1.7280399333685637E-11</v>
      </c>
      <c r="DO122" s="3">
        <f>ABS(DP119-DO119)</f>
        <v>784</v>
      </c>
      <c r="DP122" s="3">
        <f t="shared" ref="DP122:DQ122" si="182">ABS(DQ119-DP119)</f>
        <v>392.00000000002592</v>
      </c>
      <c r="DQ122" s="3">
        <f t="shared" si="182"/>
        <v>391.99999999997408</v>
      </c>
      <c r="DR122" s="3">
        <f>ABS(DS119-DR119)</f>
        <v>784.00000000003456</v>
      </c>
      <c r="DS122" s="2">
        <f t="shared" ref="DS122" si="183">ABS(DT119-DS119)</f>
        <v>3.4560798667371273E-11</v>
      </c>
      <c r="DT122" s="3">
        <f>ABS(DU119-DT119)</f>
        <v>1176.0000000000437</v>
      </c>
      <c r="DU122" s="3"/>
    </row>
    <row r="123" spans="1:125" customFormat="1">
      <c r="A123" s="5"/>
      <c r="B123" s="5"/>
      <c r="C123" s="5"/>
      <c r="D123" s="15" t="s">
        <v>11</v>
      </c>
      <c r="E123" s="5">
        <f>E122/E121</f>
        <v>2.6460356169624726</v>
      </c>
      <c r="F123" s="6">
        <f>F122/F121</f>
        <v>1.1950258609388018</v>
      </c>
      <c r="G123" s="5">
        <f>G122/G121</f>
        <v>3.1754735753047432</v>
      </c>
      <c r="H123" s="6">
        <f>H122/H121</f>
        <v>6.1074446120499481E-14</v>
      </c>
      <c r="I123" s="5">
        <f>I122/I121</f>
        <v>2.7108854873699171</v>
      </c>
      <c r="J123" s="5">
        <f>J122/J121</f>
        <v>0.82332413076794908</v>
      </c>
      <c r="K123" s="5">
        <f>K122/K121</f>
        <v>1.5437545687947454</v>
      </c>
      <c r="L123" s="5">
        <f>L122/L121</f>
        <v>1.4250274621332548</v>
      </c>
      <c r="M123" s="5" t="s">
        <v>10</v>
      </c>
      <c r="Q123" s="5"/>
      <c r="R123" s="5"/>
      <c r="S123" s="5"/>
      <c r="T123" s="15" t="s">
        <v>11</v>
      </c>
      <c r="U123" s="5">
        <f>U122/U121</f>
        <v>3.5284749821313102</v>
      </c>
      <c r="V123" s="6">
        <f>V122/V121</f>
        <v>1.5437545687947454</v>
      </c>
      <c r="W123" s="5">
        <f>W122/W121</f>
        <v>3.9697748633329049</v>
      </c>
      <c r="X123" s="6">
        <f>X122/X121</f>
        <v>7.4873213002367715E-14</v>
      </c>
      <c r="Y123" s="5">
        <f>Y122/Y121</f>
        <v>3.2693312261047214</v>
      </c>
      <c r="Z123" s="5">
        <f>Z122/Z121</f>
        <v>0.97507906361434082</v>
      </c>
      <c r="AA123" s="5">
        <f>AA122/AA121</f>
        <v>1.8074813441872795</v>
      </c>
      <c r="AB123" s="5">
        <f>AB122/AB121</f>
        <v>1.6468345080627593</v>
      </c>
      <c r="AC123" s="5" t="s">
        <v>10</v>
      </c>
      <c r="AG123" s="5"/>
      <c r="AH123" s="5"/>
      <c r="AI123" s="5"/>
      <c r="AJ123" s="15" t="s">
        <v>11</v>
      </c>
      <c r="AK123" s="5">
        <f>AK122/AK121</f>
        <v>4.2345804612094078</v>
      </c>
      <c r="AL123" s="6">
        <f>AL122/AL121</f>
        <v>1.8074813441872795</v>
      </c>
      <c r="AM123" s="5">
        <f>AM122/AM121</f>
        <v>4.537239007190065</v>
      </c>
      <c r="AN123" s="6">
        <f>AN122/AN121</f>
        <v>8.4408578176073748E-14</v>
      </c>
      <c r="AO123" s="5">
        <f>AO122/AO121</f>
        <v>3.6447418768697872</v>
      </c>
      <c r="AP123" s="5">
        <f>AP122/AP121</f>
        <v>1.0740647604389009</v>
      </c>
      <c r="AQ123" s="5">
        <f>AQ122/AQ121</f>
        <v>1.976290822164827</v>
      </c>
      <c r="AR123" s="5">
        <f>AR122/AR121</f>
        <v>1.7858166415133132</v>
      </c>
      <c r="AS123" s="5" t="s">
        <v>10</v>
      </c>
      <c r="AW123" s="5"/>
      <c r="AX123" s="5"/>
      <c r="AY123" s="5"/>
      <c r="AZ123" s="15" t="s">
        <v>11</v>
      </c>
      <c r="BA123" s="5">
        <f>BA122/BA121</f>
        <v>4.705393511699361</v>
      </c>
      <c r="BB123" s="5">
        <f>BB122/BB121</f>
        <v>1.976290822164827</v>
      </c>
      <c r="BC123" s="5">
        <f>BC122/BC121</f>
        <v>4.8864916602919966</v>
      </c>
      <c r="BD123" s="6">
        <f>BD122/BD121</f>
        <v>9.0148971351417706E-14</v>
      </c>
      <c r="BE123" s="5">
        <f>BE122/BE121</f>
        <v>3.8667472344223888</v>
      </c>
      <c r="BF123" s="5">
        <f>BF122/BF121</f>
        <v>1.1314970379515574</v>
      </c>
      <c r="BG123" s="5">
        <f>BG122/BG121</f>
        <v>2.0730992348073478</v>
      </c>
      <c r="BH123" s="5">
        <f>BH122/BH121</f>
        <v>1.86449215386038</v>
      </c>
      <c r="BI123" s="5" t="s">
        <v>10</v>
      </c>
      <c r="BM123" s="5"/>
      <c r="BN123" s="5"/>
      <c r="BO123" s="5"/>
      <c r="BP123" s="15" t="s">
        <v>11</v>
      </c>
      <c r="BQ123" s="5">
        <f>BQ122/BQ121</f>
        <v>3.8322375447636894</v>
      </c>
      <c r="BR123" s="6">
        <f>BR122/BR121</f>
        <v>7.6551277262591705E-14</v>
      </c>
      <c r="BS123" s="5">
        <f>BS122/BS121</f>
        <v>3.1754735753047432</v>
      </c>
      <c r="BT123" s="5">
        <f>BT122/BT121</f>
        <v>1.4069019898311026</v>
      </c>
      <c r="BU123" s="5">
        <f>BU122/BU121</f>
        <v>1.3076150449889732</v>
      </c>
      <c r="BV123" s="5">
        <f>BV122/BV121</f>
        <v>2.3648899461663948</v>
      </c>
      <c r="BW123" s="6">
        <f>BW122/BW121</f>
        <v>9.7996855222505959E-14</v>
      </c>
      <c r="BX123" s="5">
        <f>BX122/BX121</f>
        <v>3.0592607368229485</v>
      </c>
      <c r="BY123" s="5" t="s">
        <v>10</v>
      </c>
      <c r="CC123" s="5"/>
      <c r="CD123" s="5"/>
      <c r="CE123" s="5"/>
      <c r="CF123" s="15" t="s">
        <v>11</v>
      </c>
      <c r="CG123" s="5">
        <f>CG122/CG121</f>
        <v>5.0521902855919061</v>
      </c>
      <c r="CH123" s="6">
        <f>CH122/CH121</f>
        <v>9.7996855222505959E-14</v>
      </c>
      <c r="CI123" s="5">
        <f>CI122/CI121</f>
        <v>3.9697748633329049</v>
      </c>
      <c r="CJ123" s="5">
        <f>CJ122/CJ121</f>
        <v>1.7100999032512061</v>
      </c>
      <c r="CK123" s="5">
        <f>CK122/CK121</f>
        <v>1.5656051376577609</v>
      </c>
      <c r="CL123" s="5">
        <f>CL122/CL121</f>
        <v>2.778993942091069</v>
      </c>
      <c r="CM123" s="6">
        <f>CM122/CM121</f>
        <v>1.1395954290779401E-13</v>
      </c>
      <c r="CN123" s="5">
        <f>CN122/CN121</f>
        <v>3.5103786643675425</v>
      </c>
      <c r="CO123" s="5" t="s">
        <v>10</v>
      </c>
      <c r="CS123" s="5"/>
      <c r="CT123" s="5"/>
      <c r="CU123" s="5"/>
      <c r="CV123" s="15" t="s">
        <v>11</v>
      </c>
      <c r="CW123" s="5">
        <f>CW122/CW121</f>
        <v>6.0085735600385597</v>
      </c>
      <c r="CX123" s="6">
        <f>CX122/CX121</f>
        <v>1.1395954290779401E-13</v>
      </c>
      <c r="CY123" s="5">
        <f>CY122/CY121</f>
        <v>4.537239007190065</v>
      </c>
      <c r="CZ123" s="5">
        <f>CZ122/CZ121</f>
        <v>1.9166232321706569</v>
      </c>
      <c r="DA123" s="5">
        <f>DA122/DA121</f>
        <v>1.7369540944920792</v>
      </c>
      <c r="DB123" s="5">
        <f>DB122/DB121</f>
        <v>3.0456480013145999</v>
      </c>
      <c r="DC123" s="6">
        <f>DC122/DC121</f>
        <v>1.2406391583369326E-13</v>
      </c>
      <c r="DD123" s="5">
        <f>DD122/DD121</f>
        <v>3.7898002257729635</v>
      </c>
      <c r="DE123" s="5" t="s">
        <v>10</v>
      </c>
      <c r="DI123" s="5"/>
      <c r="DJ123" s="5"/>
      <c r="DK123" s="5"/>
      <c r="DL123" s="15" t="s">
        <v>11</v>
      </c>
      <c r="DM123" s="5">
        <f>DM122/DM121</f>
        <v>6.6367437561702181</v>
      </c>
      <c r="DN123" s="6">
        <f>DN122/DN121</f>
        <v>1.2406391583369326E-13</v>
      </c>
      <c r="DO123" s="5">
        <f>DO122/DO121</f>
        <v>4.8864916602919966</v>
      </c>
      <c r="DP123" s="5">
        <f>DP122/DP121</f>
        <v>2.039792883177328</v>
      </c>
      <c r="DQ123" s="5">
        <f>DQ122/DQ121</f>
        <v>1.8375078840571377</v>
      </c>
      <c r="DR123" s="5">
        <f>DR122/DR121</f>
        <v>3.1991318731288918</v>
      </c>
      <c r="DS123" s="6">
        <f>DS122/DS121</f>
        <v>1.2981921149577224E-13</v>
      </c>
      <c r="DT123" s="5">
        <f>DT122/DT121</f>
        <v>3.946883618893962</v>
      </c>
      <c r="DU123" s="5" t="s">
        <v>10</v>
      </c>
    </row>
    <row r="124" spans="1:125" customFormat="1">
      <c r="A124" s="5"/>
      <c r="B124" s="9"/>
      <c r="C124" s="9"/>
      <c r="D124" s="15" t="s">
        <v>12</v>
      </c>
      <c r="F124" s="7">
        <f>ABS((2.71828182845904^(-3.5*0.24/(0.0207*F119+18.96)*(G119-F119)))-(2.71828182845904^(-5.75*0.24/(0.0207*F119+18.96)*(G119-F119))))</f>
        <v>0.16706880592777695</v>
      </c>
      <c r="H124" s="7">
        <f>ABS((2.71828182845904^(-3.5*0.24/(0.0207*H119+18.96)*(I119-H119)))-(2.71828182845904^(-5.75*0.24/(0.0207*H119+18.96)*(I119-H119))))</f>
        <v>4.0856207306205761E-14</v>
      </c>
      <c r="I124" s="3"/>
      <c r="J124" s="8" t="s">
        <v>10</v>
      </c>
      <c r="M124" s="5"/>
      <c r="Q124" s="5"/>
      <c r="R124" s="9"/>
      <c r="S124" s="9"/>
      <c r="T124" s="15" t="s">
        <v>12</v>
      </c>
      <c r="V124" s="7">
        <f>ABS((2.71828182845904^(-3.5*0.24/(0.0207*V119+18.96)*(W119-V119)))-(2.71828182845904^(-5.75*0.24/(0.0207*V119+18.96)*(W119-V119))))</f>
        <v>0.10992705763986585</v>
      </c>
      <c r="X124" s="7">
        <f>ABS((2.71828182845904^(-3.5*0.24/(0.0207*X119+18.96)*(Y119-X119)))-(2.71828182845904^(-5.75*0.24/(0.0207*X119+18.96)*(Y119-X119))))</f>
        <v>6.283862319378386E-14</v>
      </c>
      <c r="Y124" s="3"/>
      <c r="Z124" s="8" t="s">
        <v>10</v>
      </c>
      <c r="AC124" s="5"/>
      <c r="AG124" s="5"/>
      <c r="AH124" s="9"/>
      <c r="AI124" s="9"/>
      <c r="AJ124" s="15" t="s">
        <v>12</v>
      </c>
      <c r="AL124" s="7">
        <f>ABS((2.71828182845904^(-3.5*0.24/(0.0207*AL119+18.96)*(AM119-AL119)))-(2.71828182845904^(-5.75*0.24/(0.0207*AL119+18.96)*(AM119-AL119))))</f>
        <v>5.5189415592244787E-2</v>
      </c>
      <c r="AN124" s="7">
        <f>ABS((2.71828182845904^(-3.5*0.24/(0.0207*AN119+18.96)*(AO119-AN119)))-(2.71828182845904^(-5.75*0.24/(0.0207*AN119+18.96)*(AO119-AN119))))</f>
        <v>8.5931262105987116E-14</v>
      </c>
      <c r="AO124" s="3"/>
      <c r="AP124" s="8" t="s">
        <v>10</v>
      </c>
      <c r="AS124" s="5"/>
      <c r="AW124" s="5"/>
      <c r="AX124" s="9"/>
      <c r="AY124" s="9"/>
      <c r="AZ124" s="15" t="s">
        <v>12</v>
      </c>
      <c r="BB124" s="7" t="s">
        <v>10</v>
      </c>
      <c r="BD124" s="7">
        <f>ABS((2.71828182845904^(-3.5*0.24/(0.0207*BD119+18.96)*(BE119-BD119)))-(2.71828182845904^(-5.75*0.24/(0.0207*BD119+18.96)*(BE119-BD119))))</f>
        <v>1.0547118733938987E-13</v>
      </c>
      <c r="BE124" s="3"/>
      <c r="BF124" s="8" t="s">
        <v>10</v>
      </c>
      <c r="BI124" s="5"/>
      <c r="BM124" s="5"/>
      <c r="BN124" s="9"/>
      <c r="BO124" s="9"/>
      <c r="BP124" s="15" t="s">
        <v>12</v>
      </c>
      <c r="BR124" s="7">
        <f>ABS((2.71828182845904^(-3.5*0.24/(0.0207*BR119+18.96)*(BS119-BR119)))-(2.71828182845904^(-5.75*0.24/(0.0207*BR119+18.96)*(BS119-BR119))))</f>
        <v>4.6629367034256575E-14</v>
      </c>
      <c r="BT124" s="7" t="s">
        <v>10</v>
      </c>
      <c r="BU124" s="3"/>
      <c r="BV124" s="8" t="s">
        <v>10</v>
      </c>
      <c r="BW124" s="7">
        <f>ABS((2.71828182845904^(-3.5*0.24/(0.0207*BW119+18.96)*(BX119-BW119)))-(2.71828182845904^(-5.75*0.24/(0.0207*BW119+18.96)*(BX119-BW119))))</f>
        <v>7.4829031859735551E-14</v>
      </c>
      <c r="BY124" s="5"/>
      <c r="CC124" s="5"/>
      <c r="CD124" s="9"/>
      <c r="CE124" s="9"/>
      <c r="CF124" s="15" t="s">
        <v>12</v>
      </c>
      <c r="CH124" s="7">
        <f>ABS((2.71828182845904^(-3.5*0.24/(0.0207*CH119+18.96)*(CI119-CH119)))-(2.71828182845904^(-5.75*0.24/(0.0207*CH119+18.96)*(CI119-CH119))))</f>
        <v>7.4829031859735551E-14</v>
      </c>
      <c r="CJ124" s="8" t="s">
        <v>10</v>
      </c>
      <c r="CK124" s="3"/>
      <c r="CL124" s="8" t="s">
        <v>10</v>
      </c>
      <c r="CM124" s="7">
        <f>ABS((2.71828182845904^(-3.5*0.24/(0.0207*CM119+18.96)*(CN119-CM119)))-(2.71828182845904^(-5.75*0.24/(0.0207*CM119+18.96)*(CN119-CM119))))</f>
        <v>1.0769163338864018E-13</v>
      </c>
      <c r="CO124" s="5"/>
      <c r="CS124" s="5"/>
      <c r="CT124" s="9"/>
      <c r="CU124" s="9"/>
      <c r="CV124" s="15" t="s">
        <v>12</v>
      </c>
      <c r="CX124" s="7">
        <f>ABS((2.71828182845904^(-3.5*0.24/(0.0207*CX119+18.96)*(CY119-CX119)))-(2.71828182845904^(-5.75*0.24/(0.0207*CX119+18.96)*(CY119-CX119))))</f>
        <v>1.0769163338864018E-13</v>
      </c>
      <c r="CZ124" s="8"/>
      <c r="DA124" s="3"/>
      <c r="DB124" s="8" t="s">
        <v>10</v>
      </c>
      <c r="DC124" s="7">
        <f>ABS((2.71828182845904^(-3.5*0.24/(0.0207*DC119+18.96)*(DD119-DC119)))-(2.71828182845904^(-5.75*0.24/(0.0207*DC119+18.96)*(DD119-DC119))))</f>
        <v>1.3811174426336947E-13</v>
      </c>
      <c r="DE124" s="5"/>
      <c r="DI124" s="5"/>
      <c r="DJ124" s="9"/>
      <c r="DK124" s="9"/>
      <c r="DL124" s="15" t="s">
        <v>12</v>
      </c>
      <c r="DN124" s="7">
        <f>ABS((2.71828182845904^(-3.5*0.24/(0.0207*DN119+18.96)*(DO119-DN119)))-(2.71828182845904^(-5.75*0.24/(0.0207*DN119+18.96)*(DO119-DN119))))</f>
        <v>1.3811174426336947E-13</v>
      </c>
      <c r="DP124" s="7" t="s">
        <v>10</v>
      </c>
      <c r="DQ124" s="3"/>
      <c r="DR124" s="8" t="s">
        <v>10</v>
      </c>
      <c r="DS124" s="7">
        <f>ABS((2.71828182845904^(-3.5*0.24/(0.0207*DS119+18.96)*(DT119-DS119)))-(2.71828182845904^(-5.75*0.24/(0.0207*DS119+18.96)*(DT119-DS119))))</f>
        <v>1.603162047558726E-13</v>
      </c>
      <c r="DU124" s="5"/>
    </row>
    <row r="125" spans="1:125">
      <c r="A125" s="5"/>
      <c r="Q125" s="5"/>
      <c r="AG125" s="5"/>
      <c r="AN125" s="9" t="s">
        <v>10</v>
      </c>
      <c r="AO125" s="9" t="s">
        <v>10</v>
      </c>
      <c r="AW125" s="5"/>
      <c r="BD125" s="9" t="s">
        <v>10</v>
      </c>
      <c r="BE125" s="9" t="s">
        <v>10</v>
      </c>
      <c r="BM125" s="5"/>
      <c r="CC125" s="5"/>
      <c r="CS125" s="5"/>
      <c r="CZ125" s="9" t="s">
        <v>10</v>
      </c>
      <c r="DA125" s="9" t="s">
        <v>10</v>
      </c>
      <c r="DI125" s="5"/>
      <c r="DM125" s="11" t="s">
        <v>10</v>
      </c>
      <c r="DN125" s="11" t="s">
        <v>10</v>
      </c>
      <c r="DO125" s="11" t="s">
        <v>10</v>
      </c>
      <c r="DP125" s="11" t="s">
        <v>10</v>
      </c>
      <c r="DQ125" s="11" t="s">
        <v>10</v>
      </c>
      <c r="DR125" s="11" t="s">
        <v>10</v>
      </c>
      <c r="DS125" s="11" t="s">
        <v>10</v>
      </c>
      <c r="DT125" s="11" t="s">
        <v>10</v>
      </c>
      <c r="DU125" s="11" t="s">
        <v>10</v>
      </c>
    </row>
    <row r="126" spans="1:125">
      <c r="B126" s="1" t="s">
        <v>10</v>
      </c>
      <c r="C126" s="2" t="s">
        <v>10</v>
      </c>
      <c r="R126" s="1" t="s">
        <v>10</v>
      </c>
      <c r="S126" s="2" t="s">
        <v>10</v>
      </c>
      <c r="X126" s="9" t="s">
        <v>10</v>
      </c>
      <c r="Y126" s="9" t="s">
        <v>10</v>
      </c>
      <c r="AH126" s="1" t="s">
        <v>10</v>
      </c>
      <c r="AI126" s="2" t="s">
        <v>10</v>
      </c>
      <c r="AX126" s="1" t="s">
        <v>10</v>
      </c>
      <c r="AY126" s="2" t="s">
        <v>10</v>
      </c>
      <c r="BN126" s="1" t="s">
        <v>10</v>
      </c>
      <c r="BO126" s="2" t="s">
        <v>10</v>
      </c>
      <c r="CD126" s="1" t="s">
        <v>10</v>
      </c>
      <c r="CE126" s="2" t="s">
        <v>10</v>
      </c>
      <c r="CG126" s="1" t="s">
        <v>10</v>
      </c>
      <c r="CH126" s="11" t="s">
        <v>10</v>
      </c>
      <c r="CI126" s="11" t="s">
        <v>10</v>
      </c>
      <c r="CJ126" s="11" t="s">
        <v>10</v>
      </c>
      <c r="CK126" s="11" t="s">
        <v>10</v>
      </c>
      <c r="CL126" s="1" t="s">
        <v>10</v>
      </c>
      <c r="CM126" s="11" t="s">
        <v>10</v>
      </c>
      <c r="CN126" s="11" t="s">
        <v>10</v>
      </c>
      <c r="CO126" s="11" t="s">
        <v>10</v>
      </c>
      <c r="CT126" s="1" t="s">
        <v>10</v>
      </c>
      <c r="CU126" s="11" t="s">
        <v>10</v>
      </c>
      <c r="DJ126" s="1" t="s">
        <v>10</v>
      </c>
      <c r="DK126" s="2" t="s">
        <v>10</v>
      </c>
    </row>
    <row r="127" spans="1:125" customFormat="1">
      <c r="A127" s="9"/>
      <c r="B127" s="4"/>
      <c r="C127" s="3"/>
      <c r="D127" s="3"/>
      <c r="E127" s="1" t="s">
        <v>0</v>
      </c>
      <c r="F127" s="1" t="s">
        <v>1</v>
      </c>
      <c r="G127" s="1" t="s">
        <v>2</v>
      </c>
      <c r="H127" s="1" t="s">
        <v>4</v>
      </c>
      <c r="I127" s="1" t="s">
        <v>3</v>
      </c>
      <c r="J127" s="1" t="s">
        <v>5</v>
      </c>
      <c r="K127" s="1" t="s">
        <v>6</v>
      </c>
      <c r="L127" s="1" t="s">
        <v>7</v>
      </c>
      <c r="M127" s="1" t="s">
        <v>8</v>
      </c>
      <c r="Q127" s="9"/>
      <c r="R127" s="4"/>
      <c r="S127" s="3"/>
      <c r="T127" s="3"/>
      <c r="U127" s="11" t="s">
        <v>13</v>
      </c>
      <c r="V127" s="11" t="s">
        <v>15</v>
      </c>
      <c r="W127" s="11" t="s">
        <v>14</v>
      </c>
      <c r="X127" s="11" t="s">
        <v>17</v>
      </c>
      <c r="Y127" s="11" t="s">
        <v>16</v>
      </c>
      <c r="Z127" s="11" t="s">
        <v>18</v>
      </c>
      <c r="AA127" s="11" t="s">
        <v>19</v>
      </c>
      <c r="AB127" s="11" t="s">
        <v>20</v>
      </c>
      <c r="AC127" s="11" t="s">
        <v>21</v>
      </c>
      <c r="AG127" s="9"/>
      <c r="AH127" s="4"/>
      <c r="AI127" s="3"/>
      <c r="AJ127" s="3"/>
      <c r="AK127" s="11" t="s">
        <v>23</v>
      </c>
      <c r="AL127" s="11" t="s">
        <v>27</v>
      </c>
      <c r="AM127" s="11" t="s">
        <v>22</v>
      </c>
      <c r="AN127" s="11" t="s">
        <v>28</v>
      </c>
      <c r="AO127" s="11" t="s">
        <v>24</v>
      </c>
      <c r="AP127" s="11" t="s">
        <v>25</v>
      </c>
      <c r="AQ127" s="11" t="s">
        <v>29</v>
      </c>
      <c r="AR127" s="11" t="s">
        <v>26</v>
      </c>
      <c r="AS127" s="11" t="s">
        <v>30</v>
      </c>
      <c r="AW127" s="9"/>
      <c r="AX127" s="4"/>
      <c r="AY127" s="3"/>
      <c r="AZ127" s="3"/>
      <c r="BA127" s="11" t="s">
        <v>31</v>
      </c>
      <c r="BB127" s="11" t="s">
        <v>32</v>
      </c>
      <c r="BC127" s="11" t="s">
        <v>33</v>
      </c>
      <c r="BD127" s="11" t="s">
        <v>35</v>
      </c>
      <c r="BE127" s="11" t="s">
        <v>34</v>
      </c>
      <c r="BF127" s="11" t="s">
        <v>36</v>
      </c>
      <c r="BG127" s="11" t="s">
        <v>37</v>
      </c>
      <c r="BH127" s="11" t="s">
        <v>38</v>
      </c>
      <c r="BI127" s="11" t="s">
        <v>39</v>
      </c>
      <c r="BM127" s="9"/>
      <c r="BN127" s="4"/>
      <c r="BO127" s="3"/>
      <c r="BP127" s="3"/>
      <c r="BQ127" s="1" t="s">
        <v>0</v>
      </c>
      <c r="BR127" s="11" t="s">
        <v>2</v>
      </c>
      <c r="BS127" s="11" t="s">
        <v>42</v>
      </c>
      <c r="BT127" s="11" t="s">
        <v>3</v>
      </c>
      <c r="BU127" s="11" t="s">
        <v>43</v>
      </c>
      <c r="BV127" s="1" t="s">
        <v>5</v>
      </c>
      <c r="BW127" s="11" t="s">
        <v>7</v>
      </c>
      <c r="BX127" s="11" t="s">
        <v>44</v>
      </c>
      <c r="BY127" s="11" t="s">
        <v>45</v>
      </c>
      <c r="CC127" s="9"/>
      <c r="CD127" s="4"/>
      <c r="CE127" s="3"/>
      <c r="CF127" s="3"/>
      <c r="CG127" s="11" t="s">
        <v>13</v>
      </c>
      <c r="CH127" s="11" t="s">
        <v>14</v>
      </c>
      <c r="CI127" s="11" t="s">
        <v>46</v>
      </c>
      <c r="CJ127" s="11" t="s">
        <v>16</v>
      </c>
      <c r="CK127" s="11" t="s">
        <v>47</v>
      </c>
      <c r="CL127" s="11" t="s">
        <v>18</v>
      </c>
      <c r="CM127" s="11" t="s">
        <v>20</v>
      </c>
      <c r="CN127" s="11" t="s">
        <v>48</v>
      </c>
      <c r="CO127" s="11" t="s">
        <v>49</v>
      </c>
      <c r="CS127" s="9"/>
      <c r="CT127" s="4"/>
      <c r="CU127" s="3"/>
      <c r="CV127" s="3"/>
      <c r="CW127" s="11" t="s">
        <v>23</v>
      </c>
      <c r="CX127" s="11" t="s">
        <v>22</v>
      </c>
      <c r="CY127" s="11" t="s">
        <v>50</v>
      </c>
      <c r="CZ127" s="11" t="s">
        <v>51</v>
      </c>
      <c r="DA127" s="11" t="s">
        <v>24</v>
      </c>
      <c r="DB127" s="11" t="s">
        <v>25</v>
      </c>
      <c r="DC127" s="11" t="s">
        <v>26</v>
      </c>
      <c r="DD127" s="11" t="s">
        <v>52</v>
      </c>
      <c r="DE127" s="11" t="s">
        <v>53</v>
      </c>
      <c r="DI127" s="9"/>
      <c r="DJ127" s="4"/>
      <c r="DK127" s="3"/>
      <c r="DL127" s="3"/>
      <c r="DM127" s="11" t="s">
        <v>31</v>
      </c>
      <c r="DN127" s="11" t="s">
        <v>33</v>
      </c>
      <c r="DO127" s="11" t="s">
        <v>54</v>
      </c>
      <c r="DP127" s="11" t="s">
        <v>57</v>
      </c>
      <c r="DQ127" s="11" t="s">
        <v>34</v>
      </c>
      <c r="DR127" s="11" t="s">
        <v>36</v>
      </c>
      <c r="DS127" s="11" t="s">
        <v>38</v>
      </c>
      <c r="DT127" s="11" t="s">
        <v>55</v>
      </c>
      <c r="DU127" s="11" t="s">
        <v>56</v>
      </c>
    </row>
    <row r="128" spans="1:125" customFormat="1">
      <c r="A128" s="1">
        <f>A108-10</f>
        <v>490</v>
      </c>
      <c r="B128" s="1">
        <v>98</v>
      </c>
      <c r="C128" s="2">
        <f>B128*(2^(A128/1200))</f>
        <v>130.06087074917966</v>
      </c>
      <c r="D128" s="2" t="s">
        <v>66</v>
      </c>
      <c r="E128" s="4">
        <v>2</v>
      </c>
      <c r="F128" s="4">
        <v>2</v>
      </c>
      <c r="G128" s="4">
        <v>3</v>
      </c>
      <c r="H128" s="4">
        <v>3</v>
      </c>
      <c r="I128" s="4">
        <v>4</v>
      </c>
      <c r="J128" s="4">
        <v>5</v>
      </c>
      <c r="K128" s="4">
        <v>4</v>
      </c>
      <c r="L128" s="4">
        <v>6</v>
      </c>
      <c r="M128" s="4">
        <v>5</v>
      </c>
      <c r="Q128" s="1">
        <f>Q108-10</f>
        <v>490</v>
      </c>
      <c r="R128" s="1">
        <f>98*2</f>
        <v>196</v>
      </c>
      <c r="S128" s="2">
        <f>R128*(2^(Q128/1200))</f>
        <v>260.12174149835931</v>
      </c>
      <c r="T128" s="2" t="s">
        <v>66</v>
      </c>
      <c r="U128" s="4">
        <v>2</v>
      </c>
      <c r="V128" s="4">
        <v>2</v>
      </c>
      <c r="W128" s="4">
        <v>3</v>
      </c>
      <c r="X128" s="4">
        <v>3</v>
      </c>
      <c r="Y128" s="4">
        <v>4</v>
      </c>
      <c r="Z128" s="4">
        <v>5</v>
      </c>
      <c r="AA128" s="4">
        <v>4</v>
      </c>
      <c r="AB128" s="4">
        <v>6</v>
      </c>
      <c r="AC128" s="4">
        <v>5</v>
      </c>
      <c r="AG128" s="1">
        <f>AG108-10</f>
        <v>490</v>
      </c>
      <c r="AH128" s="1">
        <f>98*4</f>
        <v>392</v>
      </c>
      <c r="AI128" s="2">
        <f>AH128*(2^(AG128/1200))</f>
        <v>520.24348299671863</v>
      </c>
      <c r="AJ128" s="2" t="s">
        <v>66</v>
      </c>
      <c r="AK128" s="4">
        <v>2</v>
      </c>
      <c r="AL128" s="4">
        <v>2</v>
      </c>
      <c r="AM128" s="4">
        <v>3</v>
      </c>
      <c r="AN128" s="4">
        <v>3</v>
      </c>
      <c r="AO128" s="4">
        <v>4</v>
      </c>
      <c r="AP128" s="4">
        <v>5</v>
      </c>
      <c r="AQ128" s="4">
        <v>4</v>
      </c>
      <c r="AR128" s="4">
        <v>6</v>
      </c>
      <c r="AS128" s="4">
        <v>5</v>
      </c>
      <c r="AW128" s="1">
        <f>AW108-10</f>
        <v>490</v>
      </c>
      <c r="AX128" s="1">
        <f>98*8</f>
        <v>784</v>
      </c>
      <c r="AY128" s="2">
        <f>AX128*(2^(AW128/1200))</f>
        <v>1040.4869659934373</v>
      </c>
      <c r="AZ128" s="2" t="s">
        <v>66</v>
      </c>
      <c r="BA128" s="4">
        <v>2</v>
      </c>
      <c r="BB128" s="4">
        <v>2</v>
      </c>
      <c r="BC128" s="4">
        <v>3</v>
      </c>
      <c r="BD128" s="4">
        <v>3</v>
      </c>
      <c r="BE128" s="4">
        <v>4</v>
      </c>
      <c r="BF128" s="4">
        <v>5</v>
      </c>
      <c r="BG128" s="4">
        <v>4</v>
      </c>
      <c r="BH128" s="4">
        <v>6</v>
      </c>
      <c r="BI128" s="4">
        <v>5</v>
      </c>
      <c r="BM128" s="1">
        <f>BM108+10</f>
        <v>710</v>
      </c>
      <c r="BN128" s="1">
        <v>98</v>
      </c>
      <c r="BO128" s="2">
        <f>BN128*(2^(BM128/1200))</f>
        <v>147.68469478450842</v>
      </c>
      <c r="BP128" s="2" t="s">
        <v>66</v>
      </c>
      <c r="BQ128" s="4">
        <v>2</v>
      </c>
      <c r="BR128" s="4">
        <v>3</v>
      </c>
      <c r="BS128" s="4">
        <v>2</v>
      </c>
      <c r="BT128" s="4">
        <v>4</v>
      </c>
      <c r="BU128" s="4">
        <v>3</v>
      </c>
      <c r="BV128" s="4">
        <v>5</v>
      </c>
      <c r="BW128" s="4">
        <v>6</v>
      </c>
      <c r="BX128" s="4">
        <v>4</v>
      </c>
      <c r="BY128" s="4">
        <v>5</v>
      </c>
      <c r="CC128" s="1">
        <f>CC108+10</f>
        <v>710</v>
      </c>
      <c r="CD128" s="1">
        <f>98*2</f>
        <v>196</v>
      </c>
      <c r="CE128" s="2">
        <f>CD128*(2^(CC128/1200))</f>
        <v>295.36938956901685</v>
      </c>
      <c r="CF128" s="2" t="s">
        <v>66</v>
      </c>
      <c r="CG128" s="4">
        <v>2</v>
      </c>
      <c r="CH128" s="4">
        <v>3</v>
      </c>
      <c r="CI128" s="4">
        <v>2</v>
      </c>
      <c r="CJ128" s="4">
        <v>4</v>
      </c>
      <c r="CK128" s="4">
        <v>3</v>
      </c>
      <c r="CL128" s="4">
        <v>5</v>
      </c>
      <c r="CM128" s="4">
        <v>6</v>
      </c>
      <c r="CN128" s="4">
        <v>4</v>
      </c>
      <c r="CO128" s="4">
        <v>5</v>
      </c>
      <c r="CS128" s="1">
        <f>CS108+10</f>
        <v>710</v>
      </c>
      <c r="CT128" s="1">
        <f>98*4</f>
        <v>392</v>
      </c>
      <c r="CU128" s="2">
        <f>CT128*(2^(CS128/1200))</f>
        <v>590.73877913803369</v>
      </c>
      <c r="CV128" s="2" t="s">
        <v>66</v>
      </c>
      <c r="CW128" s="4">
        <v>2</v>
      </c>
      <c r="CX128" s="4">
        <v>3</v>
      </c>
      <c r="CY128" s="4">
        <v>2</v>
      </c>
      <c r="CZ128" s="4">
        <v>4</v>
      </c>
      <c r="DA128" s="4">
        <v>3</v>
      </c>
      <c r="DB128" s="4">
        <v>5</v>
      </c>
      <c r="DC128" s="4">
        <v>6</v>
      </c>
      <c r="DD128" s="4">
        <v>4</v>
      </c>
      <c r="DE128" s="4">
        <v>5</v>
      </c>
      <c r="DI128" s="1">
        <f>DI108+10</f>
        <v>710</v>
      </c>
      <c r="DJ128" s="1">
        <f>98*8</f>
        <v>784</v>
      </c>
      <c r="DK128" s="2">
        <f>DJ128*(2^(DI128/1200))</f>
        <v>1181.4775582760674</v>
      </c>
      <c r="DL128" s="2" t="s">
        <v>66</v>
      </c>
      <c r="DM128" s="4">
        <v>2</v>
      </c>
      <c r="DN128" s="4">
        <v>3</v>
      </c>
      <c r="DO128" s="4">
        <v>2</v>
      </c>
      <c r="DP128" s="4">
        <v>4</v>
      </c>
      <c r="DQ128" s="4">
        <v>3</v>
      </c>
      <c r="DR128" s="4">
        <v>5</v>
      </c>
      <c r="DS128" s="4">
        <v>6</v>
      </c>
      <c r="DT128" s="4">
        <v>4</v>
      </c>
      <c r="DU128" s="4">
        <v>5</v>
      </c>
    </row>
    <row r="129" spans="1:125" customFormat="1">
      <c r="A129" s="2"/>
      <c r="B129" s="1"/>
      <c r="C129" s="2"/>
      <c r="D129" s="2" t="s">
        <v>63</v>
      </c>
      <c r="E129" s="3">
        <f>B128*E128</f>
        <v>196</v>
      </c>
      <c r="F129" s="3">
        <f>C128*F128</f>
        <v>260.12174149835931</v>
      </c>
      <c r="G129" s="3">
        <f>B128*G128</f>
        <v>294</v>
      </c>
      <c r="H129" s="3">
        <f>C128*H128</f>
        <v>390.18261224753894</v>
      </c>
      <c r="I129" s="3">
        <f>B128*I128</f>
        <v>392</v>
      </c>
      <c r="J129" s="3">
        <f>B128*J128</f>
        <v>490</v>
      </c>
      <c r="K129" s="3">
        <f>C128*K128</f>
        <v>520.24348299671863</v>
      </c>
      <c r="L129" s="3">
        <f>B128*L128</f>
        <v>588</v>
      </c>
      <c r="M129" s="3">
        <f>C128*M128</f>
        <v>650.30435374589831</v>
      </c>
      <c r="Q129" s="2"/>
      <c r="R129" s="1"/>
      <c r="S129" s="2"/>
      <c r="T129" s="2" t="s">
        <v>63</v>
      </c>
      <c r="U129" s="3">
        <f>R128*U128</f>
        <v>392</v>
      </c>
      <c r="V129" s="3">
        <f>S128*V128</f>
        <v>520.24348299671863</v>
      </c>
      <c r="W129" s="3">
        <f>R128*W128</f>
        <v>588</v>
      </c>
      <c r="X129" s="3">
        <f>S128*X128</f>
        <v>780.36522449507788</v>
      </c>
      <c r="Y129" s="3">
        <f>R128*Y128</f>
        <v>784</v>
      </c>
      <c r="Z129" s="3">
        <f>R128*Z128</f>
        <v>980</v>
      </c>
      <c r="AA129" s="3">
        <f>S128*AA128</f>
        <v>1040.4869659934373</v>
      </c>
      <c r="AB129" s="3">
        <f>R128*AB128</f>
        <v>1176</v>
      </c>
      <c r="AC129" s="3">
        <f>S128*AC128</f>
        <v>1300.6087074917966</v>
      </c>
      <c r="AG129" s="2"/>
      <c r="AH129" s="1"/>
      <c r="AI129" s="2"/>
      <c r="AJ129" s="2" t="s">
        <v>63</v>
      </c>
      <c r="AK129" s="3">
        <f>AH128*AK128</f>
        <v>784</v>
      </c>
      <c r="AL129" s="3">
        <f>AI128*AL128</f>
        <v>1040.4869659934373</v>
      </c>
      <c r="AM129" s="3">
        <f>AH128*AM128</f>
        <v>1176</v>
      </c>
      <c r="AN129" s="3">
        <f>AI128*AN128</f>
        <v>1560.7304489901558</v>
      </c>
      <c r="AO129" s="3">
        <f>AH128*AO128</f>
        <v>1568</v>
      </c>
      <c r="AP129" s="3">
        <f>AH128*AP128</f>
        <v>1960</v>
      </c>
      <c r="AQ129" s="3">
        <f>AI128*AQ128</f>
        <v>2080.9739319868745</v>
      </c>
      <c r="AR129" s="3">
        <f>AH128*AR128</f>
        <v>2352</v>
      </c>
      <c r="AS129" s="3">
        <f>AI128*AS128</f>
        <v>2601.2174149835932</v>
      </c>
      <c r="AW129" s="2"/>
      <c r="AX129" s="1"/>
      <c r="AY129" s="2"/>
      <c r="AZ129" s="2" t="s">
        <v>63</v>
      </c>
      <c r="BA129" s="3">
        <f>AX128*BA128</f>
        <v>1568</v>
      </c>
      <c r="BB129" s="3">
        <f>AY128*BB128</f>
        <v>2080.9739319868745</v>
      </c>
      <c r="BC129" s="3">
        <f>AX128*BC128</f>
        <v>2352</v>
      </c>
      <c r="BD129" s="3">
        <f>AY128*BD128</f>
        <v>3121.4608979803115</v>
      </c>
      <c r="BE129" s="3">
        <f>AX128*BE128</f>
        <v>3136</v>
      </c>
      <c r="BF129" s="3">
        <f>AX128*BF128</f>
        <v>3920</v>
      </c>
      <c r="BG129" s="3">
        <f>AY128*BG128</f>
        <v>4161.947863973749</v>
      </c>
      <c r="BH129" s="3">
        <f>AX128*BH128</f>
        <v>4704</v>
      </c>
      <c r="BI129" s="3">
        <f>AY128*BI128</f>
        <v>5202.4348299671865</v>
      </c>
      <c r="BM129" s="2"/>
      <c r="BN129" s="1"/>
      <c r="BO129" s="2"/>
      <c r="BP129" s="2" t="s">
        <v>63</v>
      </c>
      <c r="BQ129" s="3">
        <f>BN128*BQ128</f>
        <v>196</v>
      </c>
      <c r="BR129" s="3">
        <f>BN128*BR128</f>
        <v>294</v>
      </c>
      <c r="BS129" s="3">
        <f>BO128*BS128</f>
        <v>295.36938956901685</v>
      </c>
      <c r="BT129" s="3">
        <f>BN128*BT128</f>
        <v>392</v>
      </c>
      <c r="BU129" s="3">
        <f>BO128*BU128</f>
        <v>443.05408435352524</v>
      </c>
      <c r="BV129" s="3">
        <f>BN128*BV128</f>
        <v>490</v>
      </c>
      <c r="BW129" s="3">
        <f>BN128*BW128</f>
        <v>588</v>
      </c>
      <c r="BX129" s="3">
        <f>BO128*BX128</f>
        <v>590.73877913803369</v>
      </c>
      <c r="BY129" s="3">
        <f>BO128*BY128</f>
        <v>738.42347392254214</v>
      </c>
      <c r="CC129" s="2"/>
      <c r="CD129" s="1"/>
      <c r="CE129" s="2"/>
      <c r="CF129" s="2" t="s">
        <v>63</v>
      </c>
      <c r="CG129" s="3">
        <f>CD128*CG128</f>
        <v>392</v>
      </c>
      <c r="CH129" s="3">
        <f>CD128*CH128</f>
        <v>588</v>
      </c>
      <c r="CI129" s="3">
        <f>CE128*CI128</f>
        <v>590.73877913803369</v>
      </c>
      <c r="CJ129" s="3">
        <f>CD128*CJ128</f>
        <v>784</v>
      </c>
      <c r="CK129" s="3">
        <f>CE128*CK128</f>
        <v>886.10816870705048</v>
      </c>
      <c r="CL129" s="3">
        <f>CD128*CL128</f>
        <v>980</v>
      </c>
      <c r="CM129" s="3">
        <f>CD128*CM128</f>
        <v>1176</v>
      </c>
      <c r="CN129" s="3">
        <f>CE128*CN128</f>
        <v>1181.4775582760674</v>
      </c>
      <c r="CO129" s="3">
        <f>CE128*CO128</f>
        <v>1476.8469478450843</v>
      </c>
      <c r="CS129" s="2"/>
      <c r="CT129" s="1"/>
      <c r="CU129" s="2"/>
      <c r="CV129" s="2" t="s">
        <v>63</v>
      </c>
      <c r="CW129" s="3">
        <f>CT128*CW128</f>
        <v>784</v>
      </c>
      <c r="CX129" s="3">
        <f>CT128*CX128</f>
        <v>1176</v>
      </c>
      <c r="CY129" s="3">
        <f>CU128*CY128</f>
        <v>1181.4775582760674</v>
      </c>
      <c r="CZ129" s="3">
        <f>CT128*CZ128</f>
        <v>1568</v>
      </c>
      <c r="DA129" s="3">
        <f>CU128*DA128</f>
        <v>1772.216337414101</v>
      </c>
      <c r="DB129" s="3">
        <f>CT128*DB128</f>
        <v>1960</v>
      </c>
      <c r="DC129" s="3">
        <f>CT128*DC128</f>
        <v>2352</v>
      </c>
      <c r="DD129" s="3">
        <f>CU128*DD128</f>
        <v>2362.9551165521348</v>
      </c>
      <c r="DE129" s="3">
        <f>CU128*DE128</f>
        <v>2953.6938956901686</v>
      </c>
      <c r="DI129" s="2"/>
      <c r="DJ129" s="1"/>
      <c r="DK129" s="2"/>
      <c r="DL129" s="2" t="s">
        <v>63</v>
      </c>
      <c r="DM129" s="3">
        <f>DJ128*DM128</f>
        <v>1568</v>
      </c>
      <c r="DN129" s="3">
        <f>DJ128*DN128</f>
        <v>2352</v>
      </c>
      <c r="DO129" s="3">
        <f>DK128*DO128</f>
        <v>2362.9551165521348</v>
      </c>
      <c r="DP129" s="3">
        <f>DJ128*DP128</f>
        <v>3136</v>
      </c>
      <c r="DQ129" s="3">
        <f>DK128*DQ128</f>
        <v>3544.4326748282019</v>
      </c>
      <c r="DR129" s="3">
        <f>DJ128*DR128</f>
        <v>3920</v>
      </c>
      <c r="DS129" s="3">
        <f>DJ128*DS128</f>
        <v>4704</v>
      </c>
      <c r="DT129" s="3">
        <f>DK128*DT128</f>
        <v>4725.9102331042695</v>
      </c>
      <c r="DU129" s="3">
        <f>DK128*DU128</f>
        <v>5907.3877913803371</v>
      </c>
    </row>
    <row r="130" spans="1:125" customFormat="1">
      <c r="A130" s="4"/>
      <c r="B130" s="4"/>
      <c r="C130" s="3"/>
      <c r="D130" s="2" t="s">
        <v>9</v>
      </c>
      <c r="E130" s="3"/>
      <c r="F130" s="3"/>
      <c r="G130" s="3"/>
      <c r="H130" s="4"/>
      <c r="I130" s="4"/>
      <c r="J130" s="3"/>
      <c r="K130" s="3"/>
      <c r="L130" s="3"/>
      <c r="M130" s="3"/>
      <c r="Q130" s="4"/>
      <c r="R130" s="4"/>
      <c r="S130" s="3"/>
      <c r="T130" s="2" t="s">
        <v>9</v>
      </c>
      <c r="U130" s="3"/>
      <c r="V130" s="3"/>
      <c r="W130" s="3"/>
      <c r="X130" s="4"/>
      <c r="Y130" s="4"/>
      <c r="Z130" s="3"/>
      <c r="AA130" s="3"/>
      <c r="AB130" s="3"/>
      <c r="AC130" s="3"/>
      <c r="AG130" s="4"/>
      <c r="AH130" s="4"/>
      <c r="AI130" s="3"/>
      <c r="AJ130" s="2" t="s">
        <v>9</v>
      </c>
      <c r="AK130" s="3"/>
      <c r="AL130" s="3"/>
      <c r="AM130" s="3"/>
      <c r="AN130" s="4"/>
      <c r="AO130" s="4"/>
      <c r="AP130" s="3"/>
      <c r="AQ130" s="3"/>
      <c r="AR130" s="3"/>
      <c r="AS130" s="3"/>
      <c r="AW130" s="4"/>
      <c r="AX130" s="4"/>
      <c r="AY130" s="3"/>
      <c r="AZ130" s="2" t="s">
        <v>9</v>
      </c>
      <c r="BA130" s="3"/>
      <c r="BB130" s="3"/>
      <c r="BC130" s="3"/>
      <c r="BD130" s="4"/>
      <c r="BE130" s="4"/>
      <c r="BF130" s="3"/>
      <c r="BG130" s="3"/>
      <c r="BH130" s="3"/>
      <c r="BI130" s="3"/>
      <c r="BM130" s="4"/>
      <c r="BN130" s="4"/>
      <c r="BO130" s="3"/>
      <c r="BP130" s="2" t="s">
        <v>9</v>
      </c>
      <c r="BQ130" s="3"/>
      <c r="BR130" s="3"/>
      <c r="BS130" s="3" t="s">
        <v>10</v>
      </c>
      <c r="BT130" s="4"/>
      <c r="BU130" s="4"/>
      <c r="BV130" s="3"/>
      <c r="BW130" s="3"/>
      <c r="BX130" s="3"/>
      <c r="BY130" s="3"/>
      <c r="CC130" s="4"/>
      <c r="CD130" s="4"/>
      <c r="CE130" s="3"/>
      <c r="CF130" s="2" t="s">
        <v>9</v>
      </c>
      <c r="CG130" s="3"/>
      <c r="CH130" s="3"/>
      <c r="CI130" s="3"/>
      <c r="CJ130" s="4"/>
      <c r="CK130" s="4"/>
      <c r="CL130" s="3"/>
      <c r="CM130" s="3"/>
      <c r="CN130" s="3"/>
      <c r="CO130" s="3"/>
      <c r="CS130" s="4"/>
      <c r="CT130" s="4"/>
      <c r="CU130" s="3"/>
      <c r="CV130" s="2" t="s">
        <v>9</v>
      </c>
      <c r="CW130" s="3"/>
      <c r="CX130" s="3"/>
      <c r="CY130" s="3"/>
      <c r="CZ130" s="4"/>
      <c r="DA130" s="4"/>
      <c r="DB130" s="3"/>
      <c r="DC130" s="3"/>
      <c r="DD130" s="3"/>
      <c r="DE130" s="3"/>
      <c r="DI130" s="4"/>
      <c r="DJ130" s="4"/>
      <c r="DK130" s="3"/>
      <c r="DL130" s="2" t="s">
        <v>9</v>
      </c>
      <c r="DM130" s="3"/>
      <c r="DN130" s="3"/>
      <c r="DO130" s="3"/>
      <c r="DP130" s="4"/>
      <c r="DQ130" s="4"/>
      <c r="DR130" s="3"/>
      <c r="DS130" s="3"/>
      <c r="DT130" s="3"/>
      <c r="DU130" s="3"/>
    </row>
    <row r="131" spans="1:125" customFormat="1">
      <c r="A131" s="4"/>
      <c r="B131" s="4"/>
      <c r="C131" s="3"/>
      <c r="D131" s="15" t="s">
        <v>65</v>
      </c>
      <c r="E131" s="3">
        <f>24.7*(4.37*((F129+E129)/2000)+1)/2</f>
        <v>24.658331163897852</v>
      </c>
      <c r="F131" s="3">
        <f>24.7*(4.37*((G129+F129)/2000)+1)/2</f>
        <v>27.302836663897857</v>
      </c>
      <c r="G131" s="3">
        <f>24.7*(4.37*((H129+G129)/2000)+1)/2</f>
        <v>30.812496745846772</v>
      </c>
      <c r="H131" s="3">
        <f>24.7*(4.37*((I129+H129)/2000)+1)/2</f>
        <v>33.457002245846773</v>
      </c>
      <c r="I131" s="3">
        <f>24.7*(4.37*((J129+I129)/2000)+1)/2</f>
        <v>36.150549500000004</v>
      </c>
      <c r="J131" s="3">
        <f>24.7*(4.37*((K129+J129)/2000)+1)/2</f>
        <v>39.611167827795704</v>
      </c>
      <c r="K131" s="3">
        <f>24.7*(4.37*((L129+K129)/2000)+1)/2</f>
        <v>42.255673327795705</v>
      </c>
      <c r="L131" s="3">
        <f>24.7*(4.37*((M129+L129)/2000)+1)/2</f>
        <v>45.765333409744635</v>
      </c>
      <c r="M131" s="3" t="s">
        <v>10</v>
      </c>
      <c r="Q131" s="4"/>
      <c r="R131" s="4"/>
      <c r="S131" s="3"/>
      <c r="T131" s="15" t="s">
        <v>65</v>
      </c>
      <c r="U131" s="3">
        <f>24.7*(4.37*((V129+U129)/2000)+1)/2</f>
        <v>36.966662327795703</v>
      </c>
      <c r="V131" s="3">
        <f>24.7*(4.37*((W129+V129)/2000)+1)/2</f>
        <v>42.255673327795705</v>
      </c>
      <c r="W131" s="3">
        <f>24.7*(4.37*((X129+W129)/2000)+1)/2</f>
        <v>49.27499349169355</v>
      </c>
      <c r="X131" s="3">
        <f>24.7*(4.37*((Y129+X129)/2000)+1)/2</f>
        <v>54.564004491693545</v>
      </c>
      <c r="Y131" s="3">
        <f>24.7*(4.37*((Z129+Y129)/2000)+1)/2</f>
        <v>59.951099000000006</v>
      </c>
      <c r="Z131" s="3">
        <f>24.7*(4.37*((AA129+Z129)/2000)+1)/2</f>
        <v>66.872335655591399</v>
      </c>
      <c r="AA131" s="3">
        <f>24.7*(4.37*((AB129+AA129)/2000)+1)/2</f>
        <v>72.161346655591416</v>
      </c>
      <c r="AB131" s="3">
        <f>24.7*(4.37*((AC129+AB129)/2000)+1)/2</f>
        <v>79.180666819489275</v>
      </c>
      <c r="AC131" s="3" t="s">
        <v>10</v>
      </c>
      <c r="AG131" s="4"/>
      <c r="AH131" s="4"/>
      <c r="AI131" s="3"/>
      <c r="AJ131" s="15" t="s">
        <v>65</v>
      </c>
      <c r="AK131" s="3">
        <f>24.7*(4.37*((AL129+AK129)/2000)+1)/2</f>
        <v>61.583324655591404</v>
      </c>
      <c r="AL131" s="3">
        <f>24.7*(4.37*((AM129+AL129)/2000)+1)/2</f>
        <v>72.161346655591416</v>
      </c>
      <c r="AM131" s="3">
        <f>24.7*(4.37*((AN129+AM129)/2000)+1)/2</f>
        <v>86.199986983387106</v>
      </c>
      <c r="AN131" s="3">
        <f>24.7*(4.37*((AO129+AN129)/2000)+1)/2</f>
        <v>96.778008983387096</v>
      </c>
      <c r="AO131" s="3">
        <f>24.7*(4.37*((AP129+AO129)/2000)+1)/2</f>
        <v>107.552198</v>
      </c>
      <c r="AP131" s="3">
        <f>24.7*(4.37*((AQ129+AP129)/2000)+1)/2</f>
        <v>121.3946713111828</v>
      </c>
      <c r="AQ131" s="3">
        <f>24.7*(4.37*((AR129+AQ129)/2000)+1)/2</f>
        <v>131.97269331118281</v>
      </c>
      <c r="AR131" s="3">
        <f>24.7*(4.37*((AS129+AR129)/2000)+1)/2</f>
        <v>146.01133363897853</v>
      </c>
      <c r="AS131" s="3" t="s">
        <v>10</v>
      </c>
      <c r="AW131" s="4"/>
      <c r="AX131" s="4"/>
      <c r="AY131" s="3"/>
      <c r="AZ131" s="15" t="s">
        <v>65</v>
      </c>
      <c r="BA131" s="3">
        <f>24.7*(4.37*((BB129+BA129)/2000)+1)/2</f>
        <v>110.8166493111828</v>
      </c>
      <c r="BB131" s="3">
        <f>24.7*(4.37*((BC129+BB129)/2000)+1)/2</f>
        <v>131.97269331118281</v>
      </c>
      <c r="BC131" s="3">
        <f>24.7*(4.37*((BD129+BC129)/2000)+1)/2</f>
        <v>160.04997396677422</v>
      </c>
      <c r="BD131" s="3">
        <f>24.7*(4.37*((BE129+BD129)/2000)+1)/2</f>
        <v>181.2060179667742</v>
      </c>
      <c r="BE131" s="3">
        <f>24.7*(4.37*((BF129+BE129)/2000)+1)/2</f>
        <v>202.75439600000001</v>
      </c>
      <c r="BF131" s="3">
        <f>24.7*(4.37*((BG129+BF129)/2000)+1)/2</f>
        <v>230.43934262236561</v>
      </c>
      <c r="BG131" s="3">
        <f>24.7*(4.37*((BH129+BG129)/2000)+1)/2</f>
        <v>251.59538662236565</v>
      </c>
      <c r="BH131" s="3">
        <f>24.7*(4.37*((BI129+BH129)/2000)+1)/2</f>
        <v>279.67266727795709</v>
      </c>
      <c r="BI131" s="3" t="s">
        <v>10</v>
      </c>
      <c r="BM131" s="4"/>
      <c r="BN131" s="4"/>
      <c r="BO131" s="3"/>
      <c r="BP131" s="15" t="s">
        <v>65</v>
      </c>
      <c r="BQ131" s="3">
        <f>24.7*(4.37*((BR129+BQ129)/2000)+1)/2</f>
        <v>25.5725275</v>
      </c>
      <c r="BR131" s="3">
        <f>24.7*(4.37*((BS129+BR129)/2000)+1)/2</f>
        <v>28.25398563517253</v>
      </c>
      <c r="BS131" s="3">
        <f>24.7*(4.37*((BT129+BS129)/2000)+1)/2</f>
        <v>30.898491135172527</v>
      </c>
      <c r="BT131" s="3">
        <f>24.7*(4.37*((BU129+BT129)/2000)+1)/2</f>
        <v>34.883725702758788</v>
      </c>
      <c r="BU131" s="3">
        <f>24.7*(4.37*((BV129+BU129)/2000)+1)/2</f>
        <v>37.528231202758789</v>
      </c>
      <c r="BV131" s="3">
        <f>24.7*(4.37*((BW129+BV129)/2000)+1)/2</f>
        <v>41.439560499999999</v>
      </c>
      <c r="BW131" s="3">
        <f>24.7*(4.37*((BX129+BW129)/2000)+1)/2</f>
        <v>44.157971270345051</v>
      </c>
      <c r="BX131" s="3">
        <f>24.7*(4.37*((BY129+BX129)/2000)+1)/2</f>
        <v>48.217111108276377</v>
      </c>
      <c r="BY131" s="3" t="s">
        <v>10</v>
      </c>
      <c r="CC131" s="4"/>
      <c r="CD131" s="4"/>
      <c r="CE131" s="3"/>
      <c r="CF131" s="15" t="s">
        <v>65</v>
      </c>
      <c r="CG131" s="3">
        <f>24.7*(4.37*((CH129+CG129)/2000)+1)/2</f>
        <v>38.795054999999998</v>
      </c>
      <c r="CH131" s="3">
        <f>24.7*(4.37*((CI129+CH129)/2000)+1)/2</f>
        <v>44.157971270345051</v>
      </c>
      <c r="CI131" s="3">
        <f>24.7*(4.37*((CJ129+CI129)/2000)+1)/2</f>
        <v>49.446982270345053</v>
      </c>
      <c r="CJ131" s="3">
        <f>24.7*(4.37*((CK129+CJ129)/2000)+1)/2</f>
        <v>57.417451405517575</v>
      </c>
      <c r="CK131" s="3">
        <f>24.7*(4.37*((CL129+CK129)/2000)+1)/2</f>
        <v>62.706462405517577</v>
      </c>
      <c r="CL131" s="3">
        <f>24.7*(4.37*((CM129+CL129)/2000)+1)/2</f>
        <v>70.529121000000004</v>
      </c>
      <c r="CM131" s="3">
        <f>24.7*(4.37*((CN129+CM129)/2000)+1)/2</f>
        <v>75.965942540690108</v>
      </c>
      <c r="CN131" s="3">
        <f>24.7*(4.37*((CO129+CN129)/2000)+1)/2</f>
        <v>84.08422221655276</v>
      </c>
      <c r="CO131" s="3" t="s">
        <v>10</v>
      </c>
      <c r="CS131" s="4"/>
      <c r="CT131" s="4"/>
      <c r="CU131" s="3"/>
      <c r="CV131" s="15" t="s">
        <v>65</v>
      </c>
      <c r="CW131" s="3">
        <f>24.7*(4.37*((CX129+CW129)/2000)+1)/2</f>
        <v>65.240110000000001</v>
      </c>
      <c r="CX131" s="3">
        <f>24.7*(4.37*((CY129+CX129)/2000)+1)/2</f>
        <v>75.965942540690108</v>
      </c>
      <c r="CY131" s="3">
        <f>24.7*(4.37*((CZ129+CY129)/2000)+1)/2</f>
        <v>86.543964540690126</v>
      </c>
      <c r="CZ131" s="3">
        <f>24.7*(4.37*((DA129+CZ129)/2000)+1)/2</f>
        <v>102.48490281103516</v>
      </c>
      <c r="DA131" s="3">
        <f>24.7*(4.37*((DB129+DA129)/2000)+1)/2</f>
        <v>113.06292481103515</v>
      </c>
      <c r="DB131" s="3">
        <f>24.7*(4.37*((DC129+DB129)/2000)+1)/2</f>
        <v>128.70824200000001</v>
      </c>
      <c r="DC131" s="3">
        <f>24.7*(4.37*((DD129+DC129)/2000)+1)/2</f>
        <v>139.58188508138022</v>
      </c>
      <c r="DD131" s="3">
        <f>24.7*(4.37*((DE129+DD129)/2000)+1)/2</f>
        <v>155.81844443310553</v>
      </c>
      <c r="DE131" s="3" t="s">
        <v>10</v>
      </c>
      <c r="DI131" s="4"/>
      <c r="DJ131" s="4"/>
      <c r="DK131" s="3"/>
      <c r="DL131" s="15" t="s">
        <v>65</v>
      </c>
      <c r="DM131" s="3">
        <f>24.7*(4.37*((DN129+DM129)/2000)+1)/2</f>
        <v>118.13022000000001</v>
      </c>
      <c r="DN131" s="3">
        <f>24.7*(4.37*((DO129+DN129)/2000)+1)/2</f>
        <v>139.58188508138022</v>
      </c>
      <c r="DO131" s="3">
        <f>24.7*(4.37*((DP129+DO129)/2000)+1)/2</f>
        <v>160.73792908138026</v>
      </c>
      <c r="DP131" s="3">
        <f>24.7*(4.37*((DQ129+DP129)/2000)+1)/2</f>
        <v>192.61980562207032</v>
      </c>
      <c r="DQ131" s="3">
        <f>24.7*(4.37*((DR129+DQ129)/2000)+1)/2</f>
        <v>213.7758496220703</v>
      </c>
      <c r="DR131" s="3">
        <f>24.7*(4.37*((DS129+DR129)/2000)+1)/2</f>
        <v>245.066484</v>
      </c>
      <c r="DS131" s="3">
        <f>24.7*(4.37*((DT129+DS129)/2000)+1)/2</f>
        <v>266.81377016276042</v>
      </c>
      <c r="DT131" s="3">
        <f>24.7*(4.37*((DU129+DT129)/2000)+1)/2</f>
        <v>299.28688886621103</v>
      </c>
      <c r="DU131" s="3" t="s">
        <v>10</v>
      </c>
    </row>
    <row r="132" spans="1:125" customFormat="1">
      <c r="A132" s="4"/>
      <c r="B132" s="5"/>
      <c r="C132" s="5"/>
      <c r="D132" s="15" t="s">
        <v>64</v>
      </c>
      <c r="E132" s="3">
        <f t="shared" ref="E132:F132" si="184">ABS(F129-E129)</f>
        <v>64.121741498359313</v>
      </c>
      <c r="F132" s="3">
        <f t="shared" si="184"/>
        <v>33.878258501640687</v>
      </c>
      <c r="G132" s="3">
        <f>ABS(H129-G129)</f>
        <v>96.182612247538941</v>
      </c>
      <c r="H132" s="2">
        <f t="shared" ref="H132:I132" si="185">ABS(I129-H129)</f>
        <v>1.8173877524610589</v>
      </c>
      <c r="I132" s="3">
        <f t="shared" si="185"/>
        <v>98</v>
      </c>
      <c r="J132" s="3">
        <f>ABS(K129-J129)</f>
        <v>30.243482996718626</v>
      </c>
      <c r="K132" s="3">
        <f>ABS(L129-K129)</f>
        <v>67.756517003281374</v>
      </c>
      <c r="L132" s="3">
        <f>ABS(M129-L129)</f>
        <v>62.304353745898311</v>
      </c>
      <c r="M132" s="3"/>
      <c r="Q132" s="4"/>
      <c r="R132" s="5"/>
      <c r="S132" s="5"/>
      <c r="T132" s="15" t="s">
        <v>64</v>
      </c>
      <c r="U132" s="3">
        <f t="shared" ref="U132:V132" si="186">ABS(V129-U129)</f>
        <v>128.24348299671863</v>
      </c>
      <c r="V132" s="3">
        <f t="shared" si="186"/>
        <v>67.756517003281374</v>
      </c>
      <c r="W132" s="3">
        <f>ABS(X129-W129)</f>
        <v>192.36522449507788</v>
      </c>
      <c r="X132" s="2">
        <f t="shared" ref="X132:Y132" si="187">ABS(Y129-X129)</f>
        <v>3.6347755049221178</v>
      </c>
      <c r="Y132" s="3">
        <f t="shared" si="187"/>
        <v>196</v>
      </c>
      <c r="Z132" s="3">
        <f>ABS(AA129-Z129)</f>
        <v>60.486965993437252</v>
      </c>
      <c r="AA132" s="3">
        <f>ABS(AB129-AA129)</f>
        <v>135.51303400656275</v>
      </c>
      <c r="AB132" s="3">
        <f>ABS(AC129-AB129)</f>
        <v>124.60870749179662</v>
      </c>
      <c r="AC132" s="3"/>
      <c r="AG132" s="4"/>
      <c r="AH132" s="5"/>
      <c r="AI132" s="5"/>
      <c r="AJ132" s="15" t="s">
        <v>64</v>
      </c>
      <c r="AK132" s="3">
        <f t="shared" ref="AK132:AL132" si="188">ABS(AL129-AK129)</f>
        <v>256.48696599343725</v>
      </c>
      <c r="AL132" s="3">
        <f t="shared" si="188"/>
        <v>135.51303400656275</v>
      </c>
      <c r="AM132" s="3">
        <f>ABS(AN129-AM129)</f>
        <v>384.73044899015576</v>
      </c>
      <c r="AN132" s="2">
        <f t="shared" ref="AN132:AO132" si="189">ABS(AO129-AN129)</f>
        <v>7.2695510098442355</v>
      </c>
      <c r="AO132" s="3">
        <f t="shared" si="189"/>
        <v>392</v>
      </c>
      <c r="AP132" s="3">
        <f>ABS(AQ129-AP129)</f>
        <v>120.9739319868745</v>
      </c>
      <c r="AQ132" s="3">
        <f>ABS(AR129-AQ129)</f>
        <v>271.0260680131255</v>
      </c>
      <c r="AR132" s="3">
        <f>ABS(AS129-AR129)</f>
        <v>249.21741498359324</v>
      </c>
      <c r="AS132" s="3"/>
      <c r="AW132" s="4"/>
      <c r="AX132" s="5"/>
      <c r="AY132" s="5"/>
      <c r="AZ132" s="15" t="s">
        <v>64</v>
      </c>
      <c r="BA132" s="3">
        <f t="shared" ref="BA132:BB132" si="190">ABS(BB129-BA129)</f>
        <v>512.9739319868745</v>
      </c>
      <c r="BB132" s="3">
        <f t="shared" si="190"/>
        <v>271.0260680131255</v>
      </c>
      <c r="BC132" s="3">
        <f>ABS(BD129-BC129)</f>
        <v>769.46089798031153</v>
      </c>
      <c r="BD132" s="2">
        <f t="shared" ref="BD132:BE132" si="191">ABS(BE129-BD129)</f>
        <v>14.539102019688471</v>
      </c>
      <c r="BE132" s="3">
        <f t="shared" si="191"/>
        <v>784</v>
      </c>
      <c r="BF132" s="3">
        <f>ABS(BG129-BF129)</f>
        <v>241.94786397374901</v>
      </c>
      <c r="BG132" s="3">
        <f>ABS(BH129-BG129)</f>
        <v>542.05213602625099</v>
      </c>
      <c r="BH132" s="3">
        <f>ABS(BI129-BH129)</f>
        <v>498.43482996718649</v>
      </c>
      <c r="BI132" s="3"/>
      <c r="BM132" s="4"/>
      <c r="BN132" s="5"/>
      <c r="BO132" s="5"/>
      <c r="BP132" s="15" t="s">
        <v>64</v>
      </c>
      <c r="BQ132" s="3">
        <f t="shared" ref="BQ132:BR132" si="192">ABS(BR129-BQ129)</f>
        <v>98</v>
      </c>
      <c r="BR132" s="2">
        <f t="shared" si="192"/>
        <v>1.3693895690168461</v>
      </c>
      <c r="BS132" s="3">
        <f>ABS(BT129-BS129)</f>
        <v>96.630610430983154</v>
      </c>
      <c r="BT132" s="3">
        <f t="shared" ref="BT132:BU132" si="193">ABS(BU129-BT129)</f>
        <v>51.054084353525241</v>
      </c>
      <c r="BU132" s="3">
        <f t="shared" si="193"/>
        <v>46.945915646474759</v>
      </c>
      <c r="BV132" s="3">
        <f>ABS(BW129-BV129)</f>
        <v>98</v>
      </c>
      <c r="BW132" s="2">
        <f>ABS(BX129-BW129)</f>
        <v>2.7387791380336921</v>
      </c>
      <c r="BX132" s="3">
        <f>ABS(BY129-BX129)</f>
        <v>147.68469478450845</v>
      </c>
      <c r="BY132" s="3"/>
      <c r="CC132" s="4"/>
      <c r="CD132" s="5"/>
      <c r="CE132" s="5"/>
      <c r="CF132" s="15" t="s">
        <v>64</v>
      </c>
      <c r="CG132" s="3">
        <f t="shared" ref="CG132:CH132" si="194">ABS(CH129-CG129)</f>
        <v>196</v>
      </c>
      <c r="CH132" s="2">
        <f t="shared" si="194"/>
        <v>2.7387791380336921</v>
      </c>
      <c r="CI132" s="3">
        <f>ABS(CJ129-CI129)</f>
        <v>193.26122086196631</v>
      </c>
      <c r="CJ132" s="3">
        <f t="shared" ref="CJ132:CK132" si="195">ABS(CK129-CJ129)</f>
        <v>102.10816870705048</v>
      </c>
      <c r="CK132" s="3">
        <f t="shared" si="195"/>
        <v>93.891831292949519</v>
      </c>
      <c r="CL132" s="3">
        <f>ABS(CM129-CL129)</f>
        <v>196</v>
      </c>
      <c r="CM132" s="2">
        <f>ABS(CN129-CM129)</f>
        <v>5.4775582760673842</v>
      </c>
      <c r="CN132" s="3">
        <f>ABS(CO129-CN129)</f>
        <v>295.3693895690169</v>
      </c>
      <c r="CO132" s="3"/>
      <c r="CS132" s="4"/>
      <c r="CT132" s="5"/>
      <c r="CU132" s="5"/>
      <c r="CV132" s="15" t="s">
        <v>64</v>
      </c>
      <c r="CW132" s="3">
        <f t="shared" ref="CW132:CX132" si="196">ABS(CX129-CW129)</f>
        <v>392</v>
      </c>
      <c r="CX132" s="2">
        <f t="shared" si="196"/>
        <v>5.4775582760673842</v>
      </c>
      <c r="CY132" s="3">
        <f>ABS(CZ129-CY129)</f>
        <v>386.52244172393262</v>
      </c>
      <c r="CZ132" s="3">
        <f t="shared" ref="CZ132:DA132" si="197">ABS(DA129-CZ129)</f>
        <v>204.21633741410096</v>
      </c>
      <c r="DA132" s="3">
        <f t="shared" si="197"/>
        <v>187.78366258589904</v>
      </c>
      <c r="DB132" s="3">
        <f>ABS(DC129-DB129)</f>
        <v>392</v>
      </c>
      <c r="DC132" s="2">
        <f>ABS(DD129-DC129)</f>
        <v>10.955116552134768</v>
      </c>
      <c r="DD132" s="3">
        <f>ABS(DE129-DD129)</f>
        <v>590.73877913803381</v>
      </c>
      <c r="DE132" s="3"/>
      <c r="DI132" s="4"/>
      <c r="DJ132" s="5"/>
      <c r="DK132" s="5"/>
      <c r="DL132" s="15" t="s">
        <v>64</v>
      </c>
      <c r="DM132" s="3">
        <f t="shared" ref="DM132:DQ132" si="198">ABS(DN129-DM129)</f>
        <v>784</v>
      </c>
      <c r="DN132" s="2">
        <f t="shared" si="198"/>
        <v>10.955116552134768</v>
      </c>
      <c r="DO132" s="3">
        <f>ABS(DP129-DO129)</f>
        <v>773.04488344786523</v>
      </c>
      <c r="DP132" s="3">
        <f t="shared" ref="DP132:DT132" si="199">ABS(DQ129-DP129)</f>
        <v>408.43267482820193</v>
      </c>
      <c r="DQ132" s="3">
        <f t="shared" si="199"/>
        <v>375.56732517179807</v>
      </c>
      <c r="DR132" s="3">
        <f>ABS(DS129-DR129)</f>
        <v>784</v>
      </c>
      <c r="DS132" s="3">
        <f>ABS(DT129-DS129)</f>
        <v>21.910233104269537</v>
      </c>
      <c r="DT132" s="3">
        <f>ABS(DU129-DT129)</f>
        <v>1181.4775582760676</v>
      </c>
      <c r="DU132" s="3"/>
    </row>
    <row r="133" spans="1:125" customFormat="1">
      <c r="A133" s="5"/>
      <c r="B133" s="5"/>
      <c r="C133" s="5"/>
      <c r="D133" s="15" t="s">
        <v>11</v>
      </c>
      <c r="E133" s="5">
        <f>E132/E131</f>
        <v>2.6004088059389701</v>
      </c>
      <c r="F133" s="6">
        <f>F132/F131</f>
        <v>1.2408329185237157</v>
      </c>
      <c r="G133" s="5">
        <f>G132/G131</f>
        <v>3.1215455547432529</v>
      </c>
      <c r="H133" s="6">
        <f>H132/H131</f>
        <v>5.4320101338028948E-2</v>
      </c>
      <c r="I133" s="5">
        <f>I132/I131</f>
        <v>2.7108854873699775</v>
      </c>
      <c r="J133" s="5">
        <f>J132/J131</f>
        <v>0.76350899645772008</v>
      </c>
      <c r="K133" s="5">
        <f>K132/K131</f>
        <v>1.6034892280064854</v>
      </c>
      <c r="L133" s="5">
        <f>L132/L131</f>
        <v>1.3613875198521352</v>
      </c>
      <c r="M133" s="5" t="s">
        <v>10</v>
      </c>
      <c r="Q133" s="5"/>
      <c r="R133" s="5"/>
      <c r="S133" s="5"/>
      <c r="T133" s="15" t="s">
        <v>11</v>
      </c>
      <c r="U133" s="5">
        <f>U132/U131</f>
        <v>3.469165862461181</v>
      </c>
      <c r="V133" s="6">
        <f>V132/V131</f>
        <v>1.6034892280064854</v>
      </c>
      <c r="W133" s="5">
        <f>W132/W131</f>
        <v>3.9039117179691871</v>
      </c>
      <c r="X133" s="6">
        <f>X132/X131</f>
        <v>6.6614896373220767E-2</v>
      </c>
      <c r="Y133" s="5">
        <f>Y132/Y131</f>
        <v>3.2693312261047955</v>
      </c>
      <c r="Z133" s="5">
        <f>Z132/Z131</f>
        <v>0.90451403260325258</v>
      </c>
      <c r="AA133" s="5">
        <f>AA132/AA131</f>
        <v>1.8779171992636661</v>
      </c>
      <c r="AB133" s="5">
        <f>AB132/AB131</f>
        <v>1.5737264220806717</v>
      </c>
      <c r="AC133" s="5" t="s">
        <v>10</v>
      </c>
      <c r="AG133" s="5"/>
      <c r="AH133" s="5"/>
      <c r="AI133" s="5"/>
      <c r="AJ133" s="15" t="s">
        <v>11</v>
      </c>
      <c r="AK133" s="5">
        <f>AK132/AK131</f>
        <v>4.1648768952935988</v>
      </c>
      <c r="AL133" s="6">
        <f>AL132/AL131</f>
        <v>1.8779171992636661</v>
      </c>
      <c r="AM133" s="5">
        <f>AM132/AM131</f>
        <v>4.4632309406763939</v>
      </c>
      <c r="AN133" s="6">
        <f>AN132/AN131</f>
        <v>7.5115732243387301E-2</v>
      </c>
      <c r="AO133" s="5">
        <f>AO132/AO131</f>
        <v>3.6447418768698712</v>
      </c>
      <c r="AP133" s="5">
        <f>AP132/AP131</f>
        <v>0.99653412032205446</v>
      </c>
      <c r="AQ133" s="5">
        <f>AQ132/AQ131</f>
        <v>2.0536526247446063</v>
      </c>
      <c r="AR133" s="5">
        <f>AR132/AR131</f>
        <v>1.7068360980785076</v>
      </c>
      <c r="AS133" s="5" t="s">
        <v>10</v>
      </c>
      <c r="AW133" s="5"/>
      <c r="AX133" s="5"/>
      <c r="AY133" s="5"/>
      <c r="AZ133" s="15" t="s">
        <v>11</v>
      </c>
      <c r="BA133" s="5">
        <f>BA132/BA131</f>
        <v>4.6290330485124036</v>
      </c>
      <c r="BB133" s="5">
        <f>BB132/BB131</f>
        <v>2.0536526247446063</v>
      </c>
      <c r="BC133" s="5">
        <f>BC132/BC131</f>
        <v>4.8076290105492223</v>
      </c>
      <c r="BD133" s="6">
        <f>BD132/BD131</f>
        <v>8.0235205115286784E-2</v>
      </c>
      <c r="BE133" s="5">
        <f>BE132/BE131</f>
        <v>3.866747234422478</v>
      </c>
      <c r="BF133" s="5">
        <f>BF132/BF131</f>
        <v>1.0499416515444722</v>
      </c>
      <c r="BG133" s="5">
        <f>BG132/BG131</f>
        <v>2.1544597589933119</v>
      </c>
      <c r="BH133" s="5">
        <f>BH132/BH131</f>
        <v>1.7822078747216623</v>
      </c>
      <c r="BI133" s="5" t="s">
        <v>10</v>
      </c>
      <c r="BM133" s="5"/>
      <c r="BN133" s="5"/>
      <c r="BO133" s="5"/>
      <c r="BP133" s="15" t="s">
        <v>11</v>
      </c>
      <c r="BQ133" s="5">
        <f>BQ132/BQ131</f>
        <v>3.8322375447636139</v>
      </c>
      <c r="BR133" s="6">
        <f>BR132/BR131</f>
        <v>4.8467129087520114E-2</v>
      </c>
      <c r="BS133" s="5">
        <f>BS132/BS131</f>
        <v>3.1273569317106915</v>
      </c>
      <c r="BT133" s="5">
        <f>BT132/BT131</f>
        <v>1.4635502179025452</v>
      </c>
      <c r="BU133" s="5">
        <f>BU132/BU131</f>
        <v>1.2509493291286176</v>
      </c>
      <c r="BV133" s="5">
        <f>BV132/BV131</f>
        <v>2.3648899461662967</v>
      </c>
      <c r="BW133" s="6">
        <f>BW132/BW131</f>
        <v>6.2022304450226419E-2</v>
      </c>
      <c r="BX133" s="5">
        <f>BX132/BX131</f>
        <v>3.0629104770061319</v>
      </c>
      <c r="BY133" s="5" t="s">
        <v>10</v>
      </c>
      <c r="CC133" s="5"/>
      <c r="CD133" s="5"/>
      <c r="CE133" s="5"/>
      <c r="CF133" s="15" t="s">
        <v>11</v>
      </c>
      <c r="CG133" s="5">
        <f>CG132/CG131</f>
        <v>5.052190285591811</v>
      </c>
      <c r="CH133" s="6">
        <f>CH132/CH131</f>
        <v>6.2022304450226419E-2</v>
      </c>
      <c r="CI133" s="5">
        <f>CI132/CI131</f>
        <v>3.9084532966104035</v>
      </c>
      <c r="CJ133" s="5">
        <f>CJ132/CJ131</f>
        <v>1.7783472830568428</v>
      </c>
      <c r="CK133" s="5">
        <f>CK132/CK131</f>
        <v>1.4973230460005653</v>
      </c>
      <c r="CL133" s="5">
        <f>CL132/CL131</f>
        <v>2.7789939420909553</v>
      </c>
      <c r="CM133" s="6">
        <f>CM132/CM131</f>
        <v>7.2105447426435945E-2</v>
      </c>
      <c r="CN133" s="5">
        <f>CN132/CN131</f>
        <v>3.5127801837580734</v>
      </c>
      <c r="CO133" s="5" t="s">
        <v>10</v>
      </c>
      <c r="CS133" s="5"/>
      <c r="CT133" s="5"/>
      <c r="CU133" s="5"/>
      <c r="CV133" s="15" t="s">
        <v>11</v>
      </c>
      <c r="CW133" s="5">
        <f>CW132/CW131</f>
        <v>6.0085735600384487</v>
      </c>
      <c r="CX133" s="6">
        <f>CX132/CX131</f>
        <v>7.2105447426435945E-2</v>
      </c>
      <c r="CY133" s="5">
        <f>CY132/CY131</f>
        <v>4.4661975422006748</v>
      </c>
      <c r="CZ133" s="5">
        <f>CZ132/CZ131</f>
        <v>1.9926480077816084</v>
      </c>
      <c r="DA133" s="5">
        <f>DA132/DA131</f>
        <v>1.6608774529736119</v>
      </c>
      <c r="DB133" s="5">
        <f>DB132/DB131</f>
        <v>3.0456480013144764</v>
      </c>
      <c r="DC133" s="6">
        <f>DC132/DC131</f>
        <v>7.8485231416294626E-2</v>
      </c>
      <c r="DD133" s="5">
        <f>DD132/DD131</f>
        <v>3.7911993107571043</v>
      </c>
      <c r="DE133" s="5" t="s">
        <v>10</v>
      </c>
      <c r="DI133" s="5"/>
      <c r="DJ133" s="5"/>
      <c r="DK133" s="5"/>
      <c r="DL133" s="15" t="s">
        <v>11</v>
      </c>
      <c r="DM133" s="5">
        <f>DM132/DM131</f>
        <v>6.6367437561700973</v>
      </c>
      <c r="DN133" s="6">
        <f>DN132/DN131</f>
        <v>7.8485231416294626E-2</v>
      </c>
      <c r="DO133" s="5">
        <f>DO132/DO131</f>
        <v>4.8093495285514045</v>
      </c>
      <c r="DP133" s="5">
        <f>DP132/DP131</f>
        <v>2.120408508923362</v>
      </c>
      <c r="DQ133" s="5">
        <f>DQ132/DQ131</f>
        <v>1.7568276577347508</v>
      </c>
      <c r="DR133" s="5">
        <f>DR132/DR131</f>
        <v>3.199131873128763</v>
      </c>
      <c r="DS133" s="6">
        <f>DS132/DS131</f>
        <v>8.211807468146777E-2</v>
      </c>
      <c r="DT133" s="5">
        <f>DT132/DT131</f>
        <v>3.9476422196503855</v>
      </c>
      <c r="DU133" s="5" t="s">
        <v>10</v>
      </c>
    </row>
    <row r="134" spans="1:125" customFormat="1">
      <c r="A134" s="5"/>
      <c r="B134" s="9"/>
      <c r="C134" s="9"/>
      <c r="D134" s="15" t="s">
        <v>12</v>
      </c>
      <c r="F134" s="7">
        <f>ABS((2.71828182845904^(-3.5*0.24/(0.0207*F129+18.96)*(G129-F129)))-(2.71828182845904^(-5.75*0.24/(0.0207*F129+18.96)*(G129-F129))))</f>
        <v>0.16414667899477386</v>
      </c>
      <c r="H134" s="7">
        <f>ABS((2.71828182845904^(-3.5*0.24/(0.0207*H129+18.96)*(I129-H129)))-(2.71828182845904^(-5.75*0.24/(0.0207*H129+18.96)*(I129-H129))))</f>
        <v>3.3690397394254057E-2</v>
      </c>
      <c r="I134" s="3"/>
      <c r="J134" s="8" t="s">
        <v>10</v>
      </c>
      <c r="M134" s="5"/>
      <c r="Q134" s="5"/>
      <c r="R134" s="9"/>
      <c r="S134" s="9"/>
      <c r="T134" s="15" t="s">
        <v>12</v>
      </c>
      <c r="V134" s="7">
        <f>ABS((2.71828182845904^(-3.5*0.24/(0.0207*V129+18.96)*(W129-V129)))-(2.71828182845904^(-5.75*0.24/(0.0207*V129+18.96)*(W129-V129))))</f>
        <v>0.10436135703984084</v>
      </c>
      <c r="X134" s="7">
        <f>ABS((2.71828182845904^(-3.5*0.24/(0.0207*X129+18.96)*(Y129-X129)))-(2.71828182845904^(-5.75*0.24/(0.0207*X129+18.96)*(Y129-X129))))</f>
        <v>4.9837005483198138E-2</v>
      </c>
      <c r="Y134" s="3"/>
      <c r="Z134" s="8" t="s">
        <v>10</v>
      </c>
      <c r="AC134" s="5"/>
      <c r="AG134" s="5"/>
      <c r="AH134" s="9"/>
      <c r="AI134" s="9"/>
      <c r="AJ134" s="15" t="s">
        <v>12</v>
      </c>
      <c r="AL134" s="7">
        <f>ABS((2.71828182845904^(-3.5*0.24/(0.0207*AL129+18.96)*(AM129-AL129)))-(2.71828182845904^(-5.75*0.24/(0.0207*AL129+18.96)*(AM129-AL129))))</f>
        <v>5.0282932089927138E-2</v>
      </c>
      <c r="AN134" s="7">
        <f>ABS((2.71828182845904^(-3.5*0.24/(0.0207*AN129+18.96)*(AO129-AN129)))-(2.71828182845904^(-5.75*0.24/(0.0207*AN129+18.96)*(AO129-AN129))))</f>
        <v>6.5435379147165795E-2</v>
      </c>
      <c r="AO134" s="3"/>
      <c r="AP134" s="8" t="s">
        <v>10</v>
      </c>
      <c r="AS134" s="5"/>
      <c r="AW134" s="5"/>
      <c r="AX134" s="9"/>
      <c r="AY134" s="9"/>
      <c r="AZ134" s="15" t="s">
        <v>12</v>
      </c>
      <c r="BB134" s="7" t="s">
        <v>10</v>
      </c>
      <c r="BD134" s="7">
        <f>ABS((2.71828182845904^(-3.5*0.24/(0.0207*BD129+18.96)*(BE129-BD129)))-(2.71828182845904^(-5.75*0.24/(0.0207*BD129+18.96)*(BE129-BD129))))</f>
        <v>7.7473859880571649E-2</v>
      </c>
      <c r="BE134" s="3"/>
      <c r="BF134" s="8" t="s">
        <v>10</v>
      </c>
      <c r="BI134" s="5"/>
      <c r="BM134" s="5"/>
      <c r="BN134" s="9"/>
      <c r="BO134" s="9"/>
      <c r="BP134" s="15" t="s">
        <v>12</v>
      </c>
      <c r="BR134" s="7">
        <f>ABS((2.71828182845904^(-3.5*0.24/(0.0207*BR129+18.96)*(BS129-BR129)))-(2.71828182845904^(-5.75*0.24/(0.0207*BR129+18.96)*(BS129-BR129))))</f>
        <v>2.778717737789882E-2</v>
      </c>
      <c r="BT134" s="7" t="s">
        <v>10</v>
      </c>
      <c r="BU134" s="3"/>
      <c r="BV134" s="8" t="s">
        <v>10</v>
      </c>
      <c r="BW134" s="7">
        <f>ABS((2.71828182845904^(-3.5*0.24/(0.0207*BW129+18.96)*(BX129-BW129)))-(2.71828182845904^(-5.75*0.24/(0.0207*BW129+18.96)*(BX129-BW129))))</f>
        <v>4.309041687963433E-2</v>
      </c>
      <c r="BY134" s="5"/>
      <c r="CC134" s="5"/>
      <c r="CD134" s="9"/>
      <c r="CE134" s="9"/>
      <c r="CF134" s="15" t="s">
        <v>12</v>
      </c>
      <c r="CH134" s="7">
        <f>ABS((2.71828182845904^(-3.5*0.24/(0.0207*CH129+18.96)*(CI129-CH129)))-(2.71828182845904^(-5.75*0.24/(0.0207*CH129+18.96)*(CI129-CH129))))</f>
        <v>4.309041687963433E-2</v>
      </c>
      <c r="CJ134" s="8" t="s">
        <v>10</v>
      </c>
      <c r="CK134" s="3"/>
      <c r="CL134" s="8" t="s">
        <v>10</v>
      </c>
      <c r="CM134" s="7">
        <f>ABS((2.71828182845904^(-3.5*0.24/(0.0207*CM129+18.96)*(CN129-CM129)))-(2.71828182845904^(-5.75*0.24/(0.0207*CM129+18.96)*(CN129-CM129))))</f>
        <v>5.9369999239457738E-2</v>
      </c>
      <c r="CO134" s="5"/>
      <c r="CS134" s="5"/>
      <c r="CT134" s="9"/>
      <c r="CU134" s="9"/>
      <c r="CV134" s="15" t="s">
        <v>12</v>
      </c>
      <c r="CX134" s="7">
        <f>ABS((2.71828182845904^(-3.5*0.24/(0.0207*CX129+18.96)*(CY129-CX129)))-(2.71828182845904^(-5.75*0.24/(0.0207*CX129+18.96)*(CY129-CX129))))</f>
        <v>5.9369999239457738E-2</v>
      </c>
      <c r="CZ134" s="8"/>
      <c r="DA134" s="3"/>
      <c r="DB134" s="8" t="s">
        <v>10</v>
      </c>
      <c r="DC134" s="7">
        <f>ABS((2.71828182845904^(-3.5*0.24/(0.0207*DC129+18.96)*(DD129-DC129)))-(2.71828182845904^(-5.75*0.24/(0.0207*DC129+18.96)*(DD129-DC129))))</f>
        <v>7.3086182307116498E-2</v>
      </c>
      <c r="DE134" s="5"/>
      <c r="DI134" s="5"/>
      <c r="DJ134" s="9"/>
      <c r="DK134" s="9"/>
      <c r="DL134" s="15" t="s">
        <v>12</v>
      </c>
      <c r="DN134" s="7">
        <f>ABS((2.71828182845904^(-3.5*0.24/(0.0207*DN129+18.96)*(DO129-DN129)))-(2.71828182845904^(-5.75*0.24/(0.0207*DN129+18.96)*(DO129-DN129))))</f>
        <v>7.3086182307116498E-2</v>
      </c>
      <c r="DP134" s="8"/>
      <c r="DQ134" s="3"/>
      <c r="DR134" s="8" t="s">
        <v>10</v>
      </c>
      <c r="DS134" s="7">
        <f>ABS((2.71828182845904^(-3.5*0.24/(0.0207*DS129+18.96)*(DT129-DS129)))-(2.71828182845904^(-5.75*0.24/(0.0207*DS129+18.96)*(DT129-DS129))))</f>
        <v>8.2552986798325345E-2</v>
      </c>
      <c r="DU134" s="5"/>
    </row>
    <row r="135" spans="1:125">
      <c r="A135" s="5"/>
      <c r="Q135" s="5"/>
      <c r="AG135" s="5"/>
      <c r="AW135" s="5"/>
      <c r="BM135" s="5"/>
      <c r="CC135" s="5"/>
      <c r="CS135" s="5"/>
      <c r="DI135" s="5"/>
    </row>
    <row r="136" spans="1:125">
      <c r="B136" s="1" t="s">
        <v>10</v>
      </c>
      <c r="C136" s="2" t="s">
        <v>10</v>
      </c>
      <c r="R136" s="1" t="s">
        <v>10</v>
      </c>
      <c r="S136" s="2" t="s">
        <v>10</v>
      </c>
      <c r="AH136" s="1" t="s">
        <v>10</v>
      </c>
      <c r="AI136" s="2" t="s">
        <v>10</v>
      </c>
      <c r="AX136" s="1" t="s">
        <v>10</v>
      </c>
      <c r="AY136" s="2" t="s">
        <v>10</v>
      </c>
      <c r="BN136" s="1" t="s">
        <v>10</v>
      </c>
      <c r="BO136" s="2" t="s">
        <v>10</v>
      </c>
      <c r="CD136" s="1" t="s">
        <v>10</v>
      </c>
      <c r="CE136" s="2" t="s">
        <v>10</v>
      </c>
      <c r="CT136" s="1" t="s">
        <v>10</v>
      </c>
      <c r="CU136" s="11" t="s">
        <v>10</v>
      </c>
      <c r="DJ136" s="1" t="s">
        <v>10</v>
      </c>
      <c r="DK136" s="2" t="s">
        <v>10</v>
      </c>
    </row>
    <row r="137" spans="1:125" customFormat="1">
      <c r="A137" s="9"/>
      <c r="B137" s="4"/>
      <c r="C137" s="3"/>
      <c r="D137" s="3"/>
      <c r="E137" s="1" t="s">
        <v>0</v>
      </c>
      <c r="F137" s="1" t="s">
        <v>1</v>
      </c>
      <c r="G137" s="1" t="s">
        <v>2</v>
      </c>
      <c r="H137" s="1" t="s">
        <v>4</v>
      </c>
      <c r="I137" s="1" t="s">
        <v>3</v>
      </c>
      <c r="J137" s="1" t="s">
        <v>5</v>
      </c>
      <c r="K137" s="1" t="s">
        <v>6</v>
      </c>
      <c r="L137" s="1" t="s">
        <v>7</v>
      </c>
      <c r="M137" s="1" t="s">
        <v>8</v>
      </c>
      <c r="Q137" s="9"/>
      <c r="R137" s="4"/>
      <c r="S137" s="3"/>
      <c r="T137" s="3"/>
      <c r="U137" s="11" t="s">
        <v>13</v>
      </c>
      <c r="V137" s="11" t="s">
        <v>15</v>
      </c>
      <c r="W137" s="11" t="s">
        <v>14</v>
      </c>
      <c r="X137" s="11" t="s">
        <v>17</v>
      </c>
      <c r="Y137" s="11" t="s">
        <v>16</v>
      </c>
      <c r="Z137" s="11" t="s">
        <v>18</v>
      </c>
      <c r="AA137" s="11" t="s">
        <v>19</v>
      </c>
      <c r="AB137" s="11" t="s">
        <v>20</v>
      </c>
      <c r="AC137" s="11" t="s">
        <v>21</v>
      </c>
      <c r="AG137" s="9"/>
      <c r="AH137" s="4"/>
      <c r="AI137" s="3"/>
      <c r="AJ137" s="3"/>
      <c r="AK137" s="11" t="s">
        <v>23</v>
      </c>
      <c r="AL137" s="11" t="s">
        <v>27</v>
      </c>
      <c r="AM137" s="11" t="s">
        <v>22</v>
      </c>
      <c r="AN137" s="11" t="s">
        <v>28</v>
      </c>
      <c r="AO137" s="11" t="s">
        <v>24</v>
      </c>
      <c r="AP137" s="11" t="s">
        <v>25</v>
      </c>
      <c r="AQ137" s="11" t="s">
        <v>29</v>
      </c>
      <c r="AR137" s="11" t="s">
        <v>26</v>
      </c>
      <c r="AS137" s="11" t="s">
        <v>30</v>
      </c>
      <c r="AW137" s="9"/>
      <c r="AX137" s="4"/>
      <c r="AY137" s="3"/>
      <c r="AZ137" s="3"/>
      <c r="BA137" s="11" t="s">
        <v>31</v>
      </c>
      <c r="BB137" s="11" t="s">
        <v>32</v>
      </c>
      <c r="BC137" s="11" t="s">
        <v>33</v>
      </c>
      <c r="BD137" s="11" t="s">
        <v>35</v>
      </c>
      <c r="BE137" s="11" t="s">
        <v>34</v>
      </c>
      <c r="BF137" s="11" t="s">
        <v>36</v>
      </c>
      <c r="BG137" s="11" t="s">
        <v>37</v>
      </c>
      <c r="BH137" s="11" t="s">
        <v>38</v>
      </c>
      <c r="BI137" s="11" t="s">
        <v>39</v>
      </c>
      <c r="BM137" s="9"/>
      <c r="BN137" s="4"/>
      <c r="BO137" s="3"/>
      <c r="BP137" s="3"/>
      <c r="BQ137" s="1" t="s">
        <v>0</v>
      </c>
      <c r="BR137" s="11" t="s">
        <v>2</v>
      </c>
      <c r="BS137" s="11" t="s">
        <v>42</v>
      </c>
      <c r="BT137" s="11" t="s">
        <v>3</v>
      </c>
      <c r="BU137" s="11" t="s">
        <v>43</v>
      </c>
      <c r="BV137" s="1" t="s">
        <v>5</v>
      </c>
      <c r="BW137" s="11" t="s">
        <v>7</v>
      </c>
      <c r="BX137" s="11" t="s">
        <v>44</v>
      </c>
      <c r="BY137" s="11" t="s">
        <v>45</v>
      </c>
      <c r="CC137" s="9"/>
      <c r="CD137" s="4"/>
      <c r="CE137" s="3"/>
      <c r="CF137" s="3"/>
      <c r="CG137" s="11" t="s">
        <v>13</v>
      </c>
      <c r="CH137" s="11" t="s">
        <v>14</v>
      </c>
      <c r="CI137" s="11" t="s">
        <v>46</v>
      </c>
      <c r="CJ137" s="11" t="s">
        <v>16</v>
      </c>
      <c r="CK137" s="11" t="s">
        <v>47</v>
      </c>
      <c r="CL137" s="11" t="s">
        <v>18</v>
      </c>
      <c r="CM137" s="11" t="s">
        <v>20</v>
      </c>
      <c r="CN137" s="11" t="s">
        <v>48</v>
      </c>
      <c r="CO137" s="11" t="s">
        <v>49</v>
      </c>
      <c r="CS137" s="9"/>
      <c r="CT137" s="4"/>
      <c r="CU137" s="3"/>
      <c r="CV137" s="3"/>
      <c r="CW137" s="11" t="s">
        <v>23</v>
      </c>
      <c r="CX137" s="11" t="s">
        <v>22</v>
      </c>
      <c r="CY137" s="11" t="s">
        <v>50</v>
      </c>
      <c r="CZ137" s="11" t="s">
        <v>51</v>
      </c>
      <c r="DA137" s="11" t="s">
        <v>24</v>
      </c>
      <c r="DB137" s="11" t="s">
        <v>25</v>
      </c>
      <c r="DC137" s="11" t="s">
        <v>26</v>
      </c>
      <c r="DD137" s="11" t="s">
        <v>52</v>
      </c>
      <c r="DE137" s="11" t="s">
        <v>53</v>
      </c>
      <c r="DI137" s="9"/>
      <c r="DJ137" s="4"/>
      <c r="DK137" s="3"/>
      <c r="DL137" s="3"/>
      <c r="DM137" s="11" t="s">
        <v>31</v>
      </c>
      <c r="DN137" s="11" t="s">
        <v>33</v>
      </c>
      <c r="DO137" s="11" t="s">
        <v>54</v>
      </c>
      <c r="DP137" s="11" t="s">
        <v>57</v>
      </c>
      <c r="DQ137" s="11" t="s">
        <v>34</v>
      </c>
      <c r="DR137" s="11" t="s">
        <v>36</v>
      </c>
      <c r="DS137" s="11" t="s">
        <v>38</v>
      </c>
      <c r="DT137" s="11" t="s">
        <v>55</v>
      </c>
      <c r="DU137" s="11" t="s">
        <v>56</v>
      </c>
    </row>
    <row r="138" spans="1:125" customFormat="1">
      <c r="A138" s="1">
        <f>A128-10</f>
        <v>480</v>
      </c>
      <c r="B138" s="1">
        <v>98</v>
      </c>
      <c r="C138" s="2">
        <f>B138*(2^(A138/1200))</f>
        <v>129.31177525574364</v>
      </c>
      <c r="D138" s="2" t="s">
        <v>66</v>
      </c>
      <c r="E138" s="4">
        <v>2</v>
      </c>
      <c r="F138" s="4">
        <v>2</v>
      </c>
      <c r="G138" s="4">
        <v>3</v>
      </c>
      <c r="H138" s="4">
        <v>3</v>
      </c>
      <c r="I138" s="4">
        <v>4</v>
      </c>
      <c r="J138" s="4">
        <v>5</v>
      </c>
      <c r="K138" s="4">
        <v>4</v>
      </c>
      <c r="L138" s="4">
        <v>6</v>
      </c>
      <c r="M138" s="4">
        <v>5</v>
      </c>
      <c r="Q138" s="1">
        <f>Q128-10</f>
        <v>480</v>
      </c>
      <c r="R138" s="1">
        <f>98*2</f>
        <v>196</v>
      </c>
      <c r="S138" s="2">
        <f>R138*(2^(Q138/1200))</f>
        <v>258.62355051148728</v>
      </c>
      <c r="T138" s="2" t="s">
        <v>66</v>
      </c>
      <c r="U138" s="4">
        <v>2</v>
      </c>
      <c r="V138" s="4">
        <v>2</v>
      </c>
      <c r="W138" s="4">
        <v>3</v>
      </c>
      <c r="X138" s="4">
        <v>3</v>
      </c>
      <c r="Y138" s="4">
        <v>4</v>
      </c>
      <c r="Z138" s="4">
        <v>5</v>
      </c>
      <c r="AA138" s="4">
        <v>4</v>
      </c>
      <c r="AB138" s="4">
        <v>6</v>
      </c>
      <c r="AC138" s="4">
        <v>5</v>
      </c>
      <c r="AG138" s="1">
        <f>AG128-10</f>
        <v>480</v>
      </c>
      <c r="AH138" s="1">
        <f>98*4</f>
        <v>392</v>
      </c>
      <c r="AI138" s="2">
        <f>AH138*(2^(AG138/1200))</f>
        <v>517.24710102297456</v>
      </c>
      <c r="AJ138" s="2" t="s">
        <v>66</v>
      </c>
      <c r="AK138" s="4">
        <v>2</v>
      </c>
      <c r="AL138" s="4">
        <v>2</v>
      </c>
      <c r="AM138" s="4">
        <v>3</v>
      </c>
      <c r="AN138" s="4">
        <v>3</v>
      </c>
      <c r="AO138" s="4">
        <v>4</v>
      </c>
      <c r="AP138" s="4">
        <v>5</v>
      </c>
      <c r="AQ138" s="4">
        <v>4</v>
      </c>
      <c r="AR138" s="4">
        <v>6</v>
      </c>
      <c r="AS138" s="4">
        <v>5</v>
      </c>
      <c r="AW138" s="1">
        <f>AW128-10</f>
        <v>480</v>
      </c>
      <c r="AX138" s="1">
        <f>98*8</f>
        <v>784</v>
      </c>
      <c r="AY138" s="2">
        <f>AX138*(2^(AW138/1200))</f>
        <v>1034.4942020459491</v>
      </c>
      <c r="AZ138" s="2" t="s">
        <v>66</v>
      </c>
      <c r="BA138" s="4">
        <v>2</v>
      </c>
      <c r="BB138" s="4">
        <v>2</v>
      </c>
      <c r="BC138" s="4">
        <v>3</v>
      </c>
      <c r="BD138" s="4">
        <v>3</v>
      </c>
      <c r="BE138" s="4">
        <v>4</v>
      </c>
      <c r="BF138" s="4">
        <v>5</v>
      </c>
      <c r="BG138" s="4">
        <v>4</v>
      </c>
      <c r="BH138" s="4">
        <v>6</v>
      </c>
      <c r="BI138" s="4">
        <v>5</v>
      </c>
      <c r="BM138" s="1">
        <f>BM128+10</f>
        <v>720</v>
      </c>
      <c r="BN138" s="1">
        <v>98</v>
      </c>
      <c r="BO138" s="2">
        <f>BN138*(2^(BM138/1200))</f>
        <v>148.54022351801899</v>
      </c>
      <c r="BP138" s="2" t="s">
        <v>66</v>
      </c>
      <c r="BQ138" s="4">
        <v>2</v>
      </c>
      <c r="BR138" s="4">
        <v>3</v>
      </c>
      <c r="BS138" s="4">
        <v>2</v>
      </c>
      <c r="BT138" s="4">
        <v>4</v>
      </c>
      <c r="BU138" s="4">
        <v>3</v>
      </c>
      <c r="BV138" s="4">
        <v>5</v>
      </c>
      <c r="BW138" s="4">
        <v>6</v>
      </c>
      <c r="BX138" s="4">
        <v>4</v>
      </c>
      <c r="BY138" s="4">
        <v>5</v>
      </c>
      <c r="CC138" s="1">
        <f>CC128+10</f>
        <v>720</v>
      </c>
      <c r="CD138" s="1">
        <f>98*2</f>
        <v>196</v>
      </c>
      <c r="CE138" s="2">
        <f>CD138*(2^(CC138/1200))</f>
        <v>297.08044703603798</v>
      </c>
      <c r="CF138" s="2" t="s">
        <v>66</v>
      </c>
      <c r="CG138" s="4">
        <v>2</v>
      </c>
      <c r="CH138" s="4">
        <v>3</v>
      </c>
      <c r="CI138" s="4">
        <v>2</v>
      </c>
      <c r="CJ138" s="4">
        <v>4</v>
      </c>
      <c r="CK138" s="4">
        <v>3</v>
      </c>
      <c r="CL138" s="4">
        <v>5</v>
      </c>
      <c r="CM138" s="4">
        <v>6</v>
      </c>
      <c r="CN138" s="4">
        <v>4</v>
      </c>
      <c r="CO138" s="4">
        <v>5</v>
      </c>
      <c r="CS138" s="1">
        <f>CS128+10</f>
        <v>720</v>
      </c>
      <c r="CT138" s="1">
        <f>98*4</f>
        <v>392</v>
      </c>
      <c r="CU138" s="2">
        <f>CT138*(2^(CS138/1200))</f>
        <v>594.16089407207596</v>
      </c>
      <c r="CV138" s="2" t="s">
        <v>66</v>
      </c>
      <c r="CW138" s="4">
        <v>2</v>
      </c>
      <c r="CX138" s="4">
        <v>3</v>
      </c>
      <c r="CY138" s="4">
        <v>2</v>
      </c>
      <c r="CZ138" s="4">
        <v>4</v>
      </c>
      <c r="DA138" s="4">
        <v>3</v>
      </c>
      <c r="DB138" s="4">
        <v>5</v>
      </c>
      <c r="DC138" s="4">
        <v>6</v>
      </c>
      <c r="DD138" s="4">
        <v>4</v>
      </c>
      <c r="DE138" s="4">
        <v>5</v>
      </c>
      <c r="DI138" s="1">
        <f>DI128+10</f>
        <v>720</v>
      </c>
      <c r="DJ138" s="1">
        <f>98*8</f>
        <v>784</v>
      </c>
      <c r="DK138" s="2">
        <f>DJ138*(2^(DI138/1200))</f>
        <v>1188.3217881441519</v>
      </c>
      <c r="DL138" s="2" t="s">
        <v>66</v>
      </c>
      <c r="DM138" s="4">
        <v>2</v>
      </c>
      <c r="DN138" s="4">
        <v>3</v>
      </c>
      <c r="DO138" s="4">
        <v>2</v>
      </c>
      <c r="DP138" s="4">
        <v>4</v>
      </c>
      <c r="DQ138" s="4">
        <v>3</v>
      </c>
      <c r="DR138" s="4">
        <v>5</v>
      </c>
      <c r="DS138" s="4">
        <v>6</v>
      </c>
      <c r="DT138" s="4">
        <v>4</v>
      </c>
      <c r="DU138" s="4">
        <v>5</v>
      </c>
    </row>
    <row r="139" spans="1:125" customFormat="1">
      <c r="A139" s="2"/>
      <c r="B139" s="1"/>
      <c r="C139" s="2"/>
      <c r="D139" s="2" t="s">
        <v>63</v>
      </c>
      <c r="E139" s="3">
        <f>B138*E138</f>
        <v>196</v>
      </c>
      <c r="F139" s="3">
        <f>C138*F138</f>
        <v>258.62355051148728</v>
      </c>
      <c r="G139" s="3">
        <f>B138*G138</f>
        <v>294</v>
      </c>
      <c r="H139" s="3">
        <f>C138*H138</f>
        <v>387.93532576723089</v>
      </c>
      <c r="I139" s="3">
        <f>B138*I138</f>
        <v>392</v>
      </c>
      <c r="J139" s="3">
        <f>B138*J138</f>
        <v>490</v>
      </c>
      <c r="K139" s="3">
        <f>C138*K138</f>
        <v>517.24710102297456</v>
      </c>
      <c r="L139" s="3">
        <f>B138*L138</f>
        <v>588</v>
      </c>
      <c r="M139" s="3">
        <f>C138*M138</f>
        <v>646.55887627871823</v>
      </c>
      <c r="Q139" s="2"/>
      <c r="R139" s="1"/>
      <c r="S139" s="2"/>
      <c r="T139" s="2" t="s">
        <v>63</v>
      </c>
      <c r="U139" s="3">
        <f>R138*U138</f>
        <v>392</v>
      </c>
      <c r="V139" s="3">
        <f>S138*V138</f>
        <v>517.24710102297456</v>
      </c>
      <c r="W139" s="3">
        <f>R138*W138</f>
        <v>588</v>
      </c>
      <c r="X139" s="3">
        <f>S138*X138</f>
        <v>775.87065153446179</v>
      </c>
      <c r="Y139" s="3">
        <f>R138*Y138</f>
        <v>784</v>
      </c>
      <c r="Z139" s="3">
        <f>R138*Z138</f>
        <v>980</v>
      </c>
      <c r="AA139" s="3">
        <f>S138*AA138</f>
        <v>1034.4942020459491</v>
      </c>
      <c r="AB139" s="3">
        <f>R138*AB138</f>
        <v>1176</v>
      </c>
      <c r="AC139" s="3">
        <f>S138*AC138</f>
        <v>1293.1177525574365</v>
      </c>
      <c r="AG139" s="2"/>
      <c r="AH139" s="1"/>
      <c r="AI139" s="2"/>
      <c r="AJ139" s="2" t="s">
        <v>63</v>
      </c>
      <c r="AK139" s="3">
        <f>AH138*AK138</f>
        <v>784</v>
      </c>
      <c r="AL139" s="3">
        <f>AI138*AL138</f>
        <v>1034.4942020459491</v>
      </c>
      <c r="AM139" s="3">
        <f>AH138*AM138</f>
        <v>1176</v>
      </c>
      <c r="AN139" s="3">
        <f>AI138*AN138</f>
        <v>1551.7413030689236</v>
      </c>
      <c r="AO139" s="3">
        <f>AH138*AO138</f>
        <v>1568</v>
      </c>
      <c r="AP139" s="3">
        <f>AH138*AP138</f>
        <v>1960</v>
      </c>
      <c r="AQ139" s="3">
        <f>AI138*AQ138</f>
        <v>2068.9884040918982</v>
      </c>
      <c r="AR139" s="3">
        <f>AH138*AR138</f>
        <v>2352</v>
      </c>
      <c r="AS139" s="3">
        <f>AI138*AS138</f>
        <v>2586.2355051148729</v>
      </c>
      <c r="AW139" s="2"/>
      <c r="AX139" s="1"/>
      <c r="AY139" s="2"/>
      <c r="AZ139" s="2" t="s">
        <v>63</v>
      </c>
      <c r="BA139" s="3">
        <f>AX138*BA138</f>
        <v>1568</v>
      </c>
      <c r="BB139" s="3">
        <f>AY138*BB138</f>
        <v>2068.9884040918982</v>
      </c>
      <c r="BC139" s="3">
        <f>AX138*BC138</f>
        <v>2352</v>
      </c>
      <c r="BD139" s="3">
        <f>AY138*BD138</f>
        <v>3103.4826061378471</v>
      </c>
      <c r="BE139" s="3">
        <f>AX138*BE138</f>
        <v>3136</v>
      </c>
      <c r="BF139" s="3">
        <f>AX138*BF138</f>
        <v>3920</v>
      </c>
      <c r="BG139" s="3">
        <f>AY138*BG138</f>
        <v>4137.9768081837965</v>
      </c>
      <c r="BH139" s="3">
        <f>AX138*BH138</f>
        <v>4704</v>
      </c>
      <c r="BI139" s="3">
        <f>AY138*BI138</f>
        <v>5172.4710102297458</v>
      </c>
      <c r="BM139" s="2"/>
      <c r="BN139" s="1"/>
      <c r="BO139" s="2"/>
      <c r="BP139" s="2" t="s">
        <v>63</v>
      </c>
      <c r="BQ139" s="3">
        <f>BN138*BQ138</f>
        <v>196</v>
      </c>
      <c r="BR139" s="3">
        <f>BN138*BR138</f>
        <v>294</v>
      </c>
      <c r="BS139" s="3">
        <f>BO138*BS138</f>
        <v>297.08044703603798</v>
      </c>
      <c r="BT139" s="3">
        <f>BN138*BT138</f>
        <v>392</v>
      </c>
      <c r="BU139" s="3">
        <f>BO138*BU138</f>
        <v>445.62067055405697</v>
      </c>
      <c r="BV139" s="3">
        <f>BN138*BV138</f>
        <v>490</v>
      </c>
      <c r="BW139" s="3">
        <f>BN138*BW138</f>
        <v>588</v>
      </c>
      <c r="BX139" s="3">
        <f>BO138*BX138</f>
        <v>594.16089407207596</v>
      </c>
      <c r="BY139" s="3">
        <f>BO138*BY138</f>
        <v>742.70111759009501</v>
      </c>
      <c r="CC139" s="2"/>
      <c r="CD139" s="1"/>
      <c r="CE139" s="2"/>
      <c r="CF139" s="2" t="s">
        <v>63</v>
      </c>
      <c r="CG139" s="3">
        <f>CD138*CG138</f>
        <v>392</v>
      </c>
      <c r="CH139" s="3">
        <f>CD138*CH138</f>
        <v>588</v>
      </c>
      <c r="CI139" s="3">
        <f>CE138*CI138</f>
        <v>594.16089407207596</v>
      </c>
      <c r="CJ139" s="3">
        <f>CD138*CJ138</f>
        <v>784</v>
      </c>
      <c r="CK139" s="3">
        <f>CE138*CK138</f>
        <v>891.24134110811394</v>
      </c>
      <c r="CL139" s="3">
        <f>CD138*CL138</f>
        <v>980</v>
      </c>
      <c r="CM139" s="3">
        <f>CD138*CM138</f>
        <v>1176</v>
      </c>
      <c r="CN139" s="3">
        <f>CE138*CN138</f>
        <v>1188.3217881441519</v>
      </c>
      <c r="CO139" s="3">
        <f>CE138*CO138</f>
        <v>1485.40223518019</v>
      </c>
      <c r="CS139" s="2"/>
      <c r="CT139" s="1"/>
      <c r="CU139" s="2"/>
      <c r="CV139" s="2" t="s">
        <v>63</v>
      </c>
      <c r="CW139" s="3">
        <f>CT138*CW138</f>
        <v>784</v>
      </c>
      <c r="CX139" s="3">
        <f>CT138*CX138</f>
        <v>1176</v>
      </c>
      <c r="CY139" s="3">
        <f>CU138*CY138</f>
        <v>1188.3217881441519</v>
      </c>
      <c r="CZ139" s="3">
        <f>CT138*CZ138</f>
        <v>1568</v>
      </c>
      <c r="DA139" s="3">
        <f>CU138*DA138</f>
        <v>1782.4826822162279</v>
      </c>
      <c r="DB139" s="3">
        <f>CT138*DB138</f>
        <v>1960</v>
      </c>
      <c r="DC139" s="3">
        <f>CT138*DC138</f>
        <v>2352</v>
      </c>
      <c r="DD139" s="3">
        <f>CU138*DD138</f>
        <v>2376.6435762883038</v>
      </c>
      <c r="DE139" s="3">
        <f>CU138*DE138</f>
        <v>2970.80447036038</v>
      </c>
      <c r="DI139" s="2"/>
      <c r="DJ139" s="1"/>
      <c r="DK139" s="2"/>
      <c r="DL139" s="2" t="s">
        <v>63</v>
      </c>
      <c r="DM139" s="3">
        <f>DJ138*DM138</f>
        <v>1568</v>
      </c>
      <c r="DN139" s="3">
        <f>DJ138*DN138</f>
        <v>2352</v>
      </c>
      <c r="DO139" s="3">
        <f>DK138*DO138</f>
        <v>2376.6435762883038</v>
      </c>
      <c r="DP139" s="3">
        <f>DJ138*DP138</f>
        <v>3136</v>
      </c>
      <c r="DQ139" s="3">
        <f>DK138*DQ138</f>
        <v>3564.9653644324558</v>
      </c>
      <c r="DR139" s="3">
        <f>DJ138*DR138</f>
        <v>3920</v>
      </c>
      <c r="DS139" s="3">
        <f>DJ138*DS138</f>
        <v>4704</v>
      </c>
      <c r="DT139" s="3">
        <f>DK138*DT138</f>
        <v>4753.2871525766077</v>
      </c>
      <c r="DU139" s="3">
        <f>DK138*DU138</f>
        <v>5941.6089407207601</v>
      </c>
    </row>
    <row r="140" spans="1:125" customFormat="1">
      <c r="A140" s="4"/>
      <c r="B140" s="4"/>
      <c r="C140" s="3"/>
      <c r="D140" s="2" t="s">
        <v>9</v>
      </c>
      <c r="E140" s="3"/>
      <c r="F140" s="3"/>
      <c r="G140" s="3"/>
      <c r="H140" s="4"/>
      <c r="I140" s="4"/>
      <c r="J140" s="3"/>
      <c r="K140" s="3"/>
      <c r="L140" s="3"/>
      <c r="M140" s="3"/>
      <c r="Q140" s="4"/>
      <c r="R140" s="4"/>
      <c r="S140" s="3"/>
      <c r="T140" s="2" t="s">
        <v>9</v>
      </c>
      <c r="U140" s="3"/>
      <c r="V140" s="3"/>
      <c r="W140" s="3"/>
      <c r="X140" s="4"/>
      <c r="Y140" s="4"/>
      <c r="Z140" s="3"/>
      <c r="AA140" s="3"/>
      <c r="AB140" s="3"/>
      <c r="AC140" s="3"/>
      <c r="AG140" s="4"/>
      <c r="AH140" s="4"/>
      <c r="AI140" s="3"/>
      <c r="AJ140" s="2" t="s">
        <v>9</v>
      </c>
      <c r="AK140" s="3"/>
      <c r="AL140" s="3"/>
      <c r="AM140" s="3"/>
      <c r="AN140" s="4"/>
      <c r="AO140" s="4"/>
      <c r="AP140" s="3"/>
      <c r="AQ140" s="3"/>
      <c r="AR140" s="3"/>
      <c r="AS140" s="3"/>
      <c r="AW140" s="4"/>
      <c r="AX140" s="4"/>
      <c r="AY140" s="3"/>
      <c r="AZ140" s="2" t="s">
        <v>9</v>
      </c>
      <c r="BA140" s="3"/>
      <c r="BB140" s="3"/>
      <c r="BC140" s="3"/>
      <c r="BD140" s="4"/>
      <c r="BE140" s="4"/>
      <c r="BF140" s="3"/>
      <c r="BG140" s="3"/>
      <c r="BH140" s="3"/>
      <c r="BI140" s="3"/>
      <c r="BM140" s="4"/>
      <c r="BN140" s="4"/>
      <c r="BO140" s="3"/>
      <c r="BP140" s="2" t="s">
        <v>9</v>
      </c>
      <c r="BQ140" s="3"/>
      <c r="BR140" s="3"/>
      <c r="BS140" s="3" t="s">
        <v>10</v>
      </c>
      <c r="BT140" s="4"/>
      <c r="BU140" s="4"/>
      <c r="BV140" s="3"/>
      <c r="BW140" s="3"/>
      <c r="BX140" s="3"/>
      <c r="BY140" s="3"/>
      <c r="CC140" s="4"/>
      <c r="CD140" s="4"/>
      <c r="CE140" s="3"/>
      <c r="CF140" s="2" t="s">
        <v>9</v>
      </c>
      <c r="CG140" s="3"/>
      <c r="CH140" s="3"/>
      <c r="CI140" s="3"/>
      <c r="CJ140" s="4"/>
      <c r="CK140" s="4"/>
      <c r="CL140" s="3"/>
      <c r="CM140" s="3"/>
      <c r="CN140" s="3"/>
      <c r="CO140" s="3"/>
      <c r="CS140" s="4"/>
      <c r="CT140" s="4"/>
      <c r="CU140" s="3"/>
      <c r="CV140" s="2" t="s">
        <v>9</v>
      </c>
      <c r="CW140" s="3"/>
      <c r="CX140" s="3"/>
      <c r="CY140" s="3"/>
      <c r="CZ140" s="4"/>
      <c r="DA140" s="4"/>
      <c r="DB140" s="3"/>
      <c r="DC140" s="3"/>
      <c r="DD140" s="3"/>
      <c r="DE140" s="3"/>
      <c r="DI140" s="4"/>
      <c r="DJ140" s="4"/>
      <c r="DK140" s="3"/>
      <c r="DL140" s="2" t="s">
        <v>9</v>
      </c>
      <c r="DM140" s="3"/>
      <c r="DN140" s="3"/>
      <c r="DO140" s="3"/>
      <c r="DP140" s="4"/>
      <c r="DQ140" s="4"/>
      <c r="DR140" s="3"/>
      <c r="DS140" s="3"/>
      <c r="DT140" s="3"/>
      <c r="DU140" s="3"/>
    </row>
    <row r="141" spans="1:125" customFormat="1">
      <c r="A141" s="4"/>
      <c r="B141" s="4"/>
      <c r="C141" s="3"/>
      <c r="D141" s="15" t="s">
        <v>65</v>
      </c>
      <c r="E141" s="3">
        <f>24.7*(4.37*((F139+E139)/2000)+1)/2</f>
        <v>24.617902854664855</v>
      </c>
      <c r="F141" s="3">
        <f>24.7*(4.37*((G139+F139)/2000)+1)/2</f>
        <v>27.26240835466486</v>
      </c>
      <c r="G141" s="3">
        <f>24.7*(4.37*((H139+G139)/2000)+1)/2</f>
        <v>30.751854281997282</v>
      </c>
      <c r="H141" s="3">
        <f>24.7*(4.37*((I139+H139)/2000)+1)/2</f>
        <v>33.396359781997283</v>
      </c>
      <c r="I141" s="3">
        <f>24.7*(4.37*((J139+I139)/2000)+1)/2</f>
        <v>36.150549500000004</v>
      </c>
      <c r="J141" s="3">
        <f>24.7*(4.37*((K139+J139)/2000)+1)/2</f>
        <v>39.530311209329717</v>
      </c>
      <c r="K141" s="3">
        <f>24.7*(4.37*((L139+K139)/2000)+1)/2</f>
        <v>42.174816709329718</v>
      </c>
      <c r="L141" s="3">
        <f>24.7*(4.37*((M139+L139)/2000)+1)/2</f>
        <v>45.664262636662144</v>
      </c>
      <c r="M141" s="3" t="s">
        <v>10</v>
      </c>
      <c r="Q141" s="4"/>
      <c r="R141" s="4"/>
      <c r="S141" s="3"/>
      <c r="T141" s="15" t="s">
        <v>65</v>
      </c>
      <c r="U141" s="3">
        <f>24.7*(4.37*((V139+U139)/2000)+1)/2</f>
        <v>36.885805709329709</v>
      </c>
      <c r="V141" s="3">
        <f>24.7*(4.37*((W139+V139)/2000)+1)/2</f>
        <v>42.174816709329718</v>
      </c>
      <c r="W141" s="3">
        <f>24.7*(4.37*((X139+W139)/2000)+1)/2</f>
        <v>49.15370856399457</v>
      </c>
      <c r="X141" s="3">
        <f>24.7*(4.37*((Y139+X139)/2000)+1)/2</f>
        <v>54.442719563994565</v>
      </c>
      <c r="Y141" s="3">
        <f>24.7*(4.37*((Z139+Y139)/2000)+1)/2</f>
        <v>59.951099000000006</v>
      </c>
      <c r="Z141" s="3">
        <f>24.7*(4.37*((AA139+Z139)/2000)+1)/2</f>
        <v>66.710622418659426</v>
      </c>
      <c r="AA141" s="3">
        <f>24.7*(4.37*((AB139+AA139)/2000)+1)/2</f>
        <v>71.999633418659442</v>
      </c>
      <c r="AB141" s="3">
        <f>24.7*(4.37*((AC139+AB139)/2000)+1)/2</f>
        <v>78.97852527332428</v>
      </c>
      <c r="AC141" s="3" t="s">
        <v>10</v>
      </c>
      <c r="AG141" s="4"/>
      <c r="AH141" s="4"/>
      <c r="AI141" s="3"/>
      <c r="AJ141" s="15" t="s">
        <v>65</v>
      </c>
      <c r="AK141" s="3">
        <f>24.7*(4.37*((AL139+AK139)/2000)+1)/2</f>
        <v>61.421611418659417</v>
      </c>
      <c r="AL141" s="3">
        <f>24.7*(4.37*((AM139+AL139)/2000)+1)/2</f>
        <v>71.999633418659442</v>
      </c>
      <c r="AM141" s="3">
        <f>24.7*(4.37*((AN139+AM139)/2000)+1)/2</f>
        <v>85.957417127989146</v>
      </c>
      <c r="AN141" s="3">
        <f>24.7*(4.37*((AO139+AN139)/2000)+1)/2</f>
        <v>96.535439127989136</v>
      </c>
      <c r="AO141" s="3">
        <f>24.7*(4.37*((AP139+AO139)/2000)+1)/2</f>
        <v>107.552198</v>
      </c>
      <c r="AP141" s="3">
        <f>24.7*(4.37*((AQ139+AP139)/2000)+1)/2</f>
        <v>121.07124483731886</v>
      </c>
      <c r="AQ141" s="3">
        <f>24.7*(4.37*((AR139+AQ139)/2000)+1)/2</f>
        <v>131.64926683731886</v>
      </c>
      <c r="AR141" s="3">
        <f>24.7*(4.37*((AS139+AR139)/2000)+1)/2</f>
        <v>145.60705054664857</v>
      </c>
      <c r="AS141" s="3" t="s">
        <v>10</v>
      </c>
      <c r="AW141" s="4"/>
      <c r="AX141" s="4"/>
      <c r="AY141" s="3"/>
      <c r="AZ141" s="15" t="s">
        <v>65</v>
      </c>
      <c r="BA141" s="3">
        <f>24.7*(4.37*((BB139+BA139)/2000)+1)/2</f>
        <v>110.49322283731884</v>
      </c>
      <c r="BB141" s="3">
        <f>24.7*(4.37*((BC139+BB139)/2000)+1)/2</f>
        <v>131.64926683731886</v>
      </c>
      <c r="BC141" s="3">
        <f>24.7*(4.37*((BD139+BC139)/2000)+1)/2</f>
        <v>159.56483425597827</v>
      </c>
      <c r="BD141" s="3">
        <f>24.7*(4.37*((BE139+BD139)/2000)+1)/2</f>
        <v>180.72087825597828</v>
      </c>
      <c r="BE141" s="3">
        <f>24.7*(4.37*((BF139+BE139)/2000)+1)/2</f>
        <v>202.75439600000001</v>
      </c>
      <c r="BF141" s="3">
        <f>24.7*(4.37*((BG139+BF139)/2000)+1)/2</f>
        <v>229.79248967463772</v>
      </c>
      <c r="BG141" s="3">
        <f>24.7*(4.37*((BH139+BG139)/2000)+1)/2</f>
        <v>250.94853367463776</v>
      </c>
      <c r="BH141" s="3">
        <f>24.7*(4.37*((BI139+BH139)/2000)+1)/2</f>
        <v>278.86410109329711</v>
      </c>
      <c r="BI141" s="3" t="s">
        <v>10</v>
      </c>
      <c r="BM141" s="4"/>
      <c r="BN141" s="4"/>
      <c r="BO141" s="3"/>
      <c r="BP141" s="15" t="s">
        <v>65</v>
      </c>
      <c r="BQ141" s="3">
        <f>24.7*(4.37*((BR139+BQ139)/2000)+1)/2</f>
        <v>25.5725275</v>
      </c>
      <c r="BR141" s="3">
        <f>24.7*(4.37*((BS139+BR139)/2000)+1)/2</f>
        <v>28.300158093155723</v>
      </c>
      <c r="BS141" s="3">
        <f>24.7*(4.37*((BT139+BS139)/2000)+1)/2</f>
        <v>30.94466359315572</v>
      </c>
      <c r="BT141" s="3">
        <f>24.7*(4.37*((BU139+BT139)/2000)+1)/2</f>
        <v>34.952984389733587</v>
      </c>
      <c r="BU141" s="3">
        <f>24.7*(4.37*((BV139+BU139)/2000)+1)/2</f>
        <v>37.597489889733588</v>
      </c>
      <c r="BV141" s="3">
        <f>24.7*(4.37*((BW139+BV139)/2000)+1)/2</f>
        <v>41.439560499999999</v>
      </c>
      <c r="BW141" s="3">
        <f>24.7*(4.37*((BX139+BW139)/2000)+1)/2</f>
        <v>44.250316186311451</v>
      </c>
      <c r="BX141" s="3">
        <f>24.7*(4.37*((BY139+BX139)/2000)+1)/2</f>
        <v>48.424887169200765</v>
      </c>
      <c r="BY141" s="3" t="s">
        <v>10</v>
      </c>
      <c r="CC141" s="4"/>
      <c r="CD141" s="4"/>
      <c r="CE141" s="3"/>
      <c r="CF141" s="15" t="s">
        <v>65</v>
      </c>
      <c r="CG141" s="3">
        <f>24.7*(4.37*((CH139+CG139)/2000)+1)/2</f>
        <v>38.795054999999998</v>
      </c>
      <c r="CH141" s="3">
        <f>24.7*(4.37*((CI139+CH139)/2000)+1)/2</f>
        <v>44.250316186311451</v>
      </c>
      <c r="CI141" s="3">
        <f>24.7*(4.37*((CJ139+CI139)/2000)+1)/2</f>
        <v>49.539327186311446</v>
      </c>
      <c r="CJ141" s="3">
        <f>24.7*(4.37*((CK139+CJ139)/2000)+1)/2</f>
        <v>57.555968779467172</v>
      </c>
      <c r="CK141" s="3">
        <f>24.7*(4.37*((CL139+CK139)/2000)+1)/2</f>
        <v>62.844979779467181</v>
      </c>
      <c r="CL141" s="3">
        <f>24.7*(4.37*((CM139+CL139)/2000)+1)/2</f>
        <v>70.529121000000004</v>
      </c>
      <c r="CM141" s="3">
        <f>24.7*(4.37*((CN139+CM139)/2000)+1)/2</f>
        <v>76.150632372622908</v>
      </c>
      <c r="CN141" s="3">
        <f>24.7*(4.37*((CO139+CN139)/2000)+1)/2</f>
        <v>84.499774338401537</v>
      </c>
      <c r="CO141" s="3" t="s">
        <v>10</v>
      </c>
      <c r="CS141" s="4"/>
      <c r="CT141" s="4"/>
      <c r="CU141" s="3"/>
      <c r="CV141" s="15" t="s">
        <v>65</v>
      </c>
      <c r="CW141" s="3">
        <f>24.7*(4.37*((CX139+CW139)/2000)+1)/2</f>
        <v>65.240110000000001</v>
      </c>
      <c r="CX141" s="3">
        <f>24.7*(4.37*((CY139+CX139)/2000)+1)/2</f>
        <v>76.150632372622908</v>
      </c>
      <c r="CY141" s="3">
        <f>24.7*(4.37*((CZ139+CY139)/2000)+1)/2</f>
        <v>86.728654372622898</v>
      </c>
      <c r="CZ141" s="3">
        <f>24.7*(4.37*((DA139+CZ139)/2000)+1)/2</f>
        <v>102.76193755893433</v>
      </c>
      <c r="DA141" s="3">
        <f>24.7*(4.37*((DB139+DA139)/2000)+1)/2</f>
        <v>113.33995955893435</v>
      </c>
      <c r="DB141" s="3">
        <f>24.7*(4.37*((DC139+DB139)/2000)+1)/2</f>
        <v>128.70824200000001</v>
      </c>
      <c r="DC141" s="3">
        <f>24.7*(4.37*((DD139+DC139)/2000)+1)/2</f>
        <v>139.95126474524582</v>
      </c>
      <c r="DD141" s="3">
        <f>24.7*(4.37*((DE139+DD139)/2000)+1)/2</f>
        <v>156.64954867680308</v>
      </c>
      <c r="DE141" s="3" t="s">
        <v>10</v>
      </c>
      <c r="DI141" s="4"/>
      <c r="DJ141" s="4"/>
      <c r="DK141" s="3"/>
      <c r="DL141" s="15" t="s">
        <v>65</v>
      </c>
      <c r="DM141" s="3">
        <f>24.7*(4.37*((DN139+DM139)/2000)+1)/2</f>
        <v>118.13022000000001</v>
      </c>
      <c r="DN141" s="3">
        <f>24.7*(4.37*((DO139+DN139)/2000)+1)/2</f>
        <v>139.95126474524582</v>
      </c>
      <c r="DO141" s="3">
        <f>24.7*(4.37*((DP139+DO139)/2000)+1)/2</f>
        <v>161.1073087452458</v>
      </c>
      <c r="DP141" s="3">
        <f>24.7*(4.37*((DQ139+DP139)/2000)+1)/2</f>
        <v>193.17387511786868</v>
      </c>
      <c r="DQ141" s="3">
        <f>24.7*(4.37*((DR139+DQ139)/2000)+1)/2</f>
        <v>214.32991911786871</v>
      </c>
      <c r="DR141" s="3">
        <f>24.7*(4.37*((DS139+DR139)/2000)+1)/2</f>
        <v>245.066484</v>
      </c>
      <c r="DS141" s="3">
        <f>24.7*(4.37*((DT139+DS139)/2000)+1)/2</f>
        <v>267.55252949049162</v>
      </c>
      <c r="DT141" s="3">
        <f>24.7*(4.37*((DU139+DT139)/2000)+1)/2</f>
        <v>300.94909735360613</v>
      </c>
      <c r="DU141" s="3" t="s">
        <v>10</v>
      </c>
    </row>
    <row r="142" spans="1:125" customFormat="1">
      <c r="A142" s="4"/>
      <c r="B142" s="5"/>
      <c r="C142" s="5"/>
      <c r="D142" s="15" t="s">
        <v>64</v>
      </c>
      <c r="E142" s="3">
        <f t="shared" ref="E142:F142" si="200">ABS(F139-E139)</f>
        <v>62.623550511487281</v>
      </c>
      <c r="F142" s="3">
        <f t="shared" si="200"/>
        <v>35.376449488512719</v>
      </c>
      <c r="G142" s="3">
        <f>ABS(H139-G139)</f>
        <v>93.935325767230893</v>
      </c>
      <c r="H142" s="2">
        <f t="shared" ref="H142:I142" si="201">ABS(I139-H139)</f>
        <v>4.0646742327691072</v>
      </c>
      <c r="I142" s="3">
        <f t="shared" si="201"/>
        <v>98</v>
      </c>
      <c r="J142" s="3">
        <f>ABS(K139-J139)</f>
        <v>27.247101022974562</v>
      </c>
      <c r="K142" s="3">
        <f>ABS(L139-K139)</f>
        <v>70.752898977025438</v>
      </c>
      <c r="L142" s="3">
        <f>ABS(M139-L139)</f>
        <v>58.55887627871823</v>
      </c>
      <c r="M142" s="3"/>
      <c r="Q142" s="4"/>
      <c r="R142" s="5"/>
      <c r="S142" s="5"/>
      <c r="T142" s="15" t="s">
        <v>64</v>
      </c>
      <c r="U142" s="3">
        <f t="shared" ref="U142:V142" si="202">ABS(V139-U139)</f>
        <v>125.24710102297456</v>
      </c>
      <c r="V142" s="3">
        <f t="shared" si="202"/>
        <v>70.752898977025438</v>
      </c>
      <c r="W142" s="3">
        <f>ABS(X139-W139)</f>
        <v>187.87065153446179</v>
      </c>
      <c r="X142" s="2">
        <f t="shared" ref="X142:Y142" si="203">ABS(Y139-X139)</f>
        <v>8.1293484655382144</v>
      </c>
      <c r="Y142" s="3">
        <f t="shared" si="203"/>
        <v>196</v>
      </c>
      <c r="Z142" s="3">
        <f>ABS(AA139-Z139)</f>
        <v>54.494202045949123</v>
      </c>
      <c r="AA142" s="3">
        <f>ABS(AB139-AA139)</f>
        <v>141.50579795405088</v>
      </c>
      <c r="AB142" s="3">
        <f>ABS(AC139-AB139)</f>
        <v>117.11775255743646</v>
      </c>
      <c r="AC142" s="3"/>
      <c r="AG142" s="4"/>
      <c r="AH142" s="5"/>
      <c r="AI142" s="5"/>
      <c r="AJ142" s="15" t="s">
        <v>64</v>
      </c>
      <c r="AK142" s="3">
        <f t="shared" ref="AK142:AL142" si="204">ABS(AL139-AK139)</f>
        <v>250.49420204594912</v>
      </c>
      <c r="AL142" s="3">
        <f t="shared" si="204"/>
        <v>141.50579795405088</v>
      </c>
      <c r="AM142" s="3">
        <f>ABS(AN139-AM139)</f>
        <v>375.74130306892357</v>
      </c>
      <c r="AN142" s="2">
        <f t="shared" ref="AN142:AO142" si="205">ABS(AO139-AN139)</f>
        <v>16.258696931076429</v>
      </c>
      <c r="AO142" s="3">
        <f t="shared" si="205"/>
        <v>392</v>
      </c>
      <c r="AP142" s="3">
        <f>ABS(AQ139-AP139)</f>
        <v>108.98840409189825</v>
      </c>
      <c r="AQ142" s="3">
        <f>ABS(AR139-AQ139)</f>
        <v>283.01159590810175</v>
      </c>
      <c r="AR142" s="3">
        <f>ABS(AS139-AR139)</f>
        <v>234.23550511487292</v>
      </c>
      <c r="AS142" s="3"/>
      <c r="AW142" s="4"/>
      <c r="AX142" s="5"/>
      <c r="AY142" s="5"/>
      <c r="AZ142" s="15" t="s">
        <v>64</v>
      </c>
      <c r="BA142" s="3">
        <f t="shared" ref="BA142:BB142" si="206">ABS(BB139-BA139)</f>
        <v>500.98840409189825</v>
      </c>
      <c r="BB142" s="3">
        <f t="shared" si="206"/>
        <v>283.01159590810175</v>
      </c>
      <c r="BC142" s="3">
        <f>ABS(BD139-BC139)</f>
        <v>751.48260613784714</v>
      </c>
      <c r="BD142" s="2">
        <f t="shared" ref="BD142:BE142" si="207">ABS(BE139-BD139)</f>
        <v>32.517393862152858</v>
      </c>
      <c r="BE142" s="3">
        <f t="shared" si="207"/>
        <v>784</v>
      </c>
      <c r="BF142" s="3">
        <f>ABS(BG139-BF139)</f>
        <v>217.97680818379649</v>
      </c>
      <c r="BG142" s="3">
        <f>ABS(BH139-BG139)</f>
        <v>566.02319181620351</v>
      </c>
      <c r="BH142" s="3">
        <f>ABS(BI139-BH139)</f>
        <v>468.47101022974584</v>
      </c>
      <c r="BI142" s="3"/>
      <c r="BM142" s="4"/>
      <c r="BN142" s="5"/>
      <c r="BO142" s="5"/>
      <c r="BP142" s="15" t="s">
        <v>64</v>
      </c>
      <c r="BQ142" s="3">
        <f t="shared" ref="BQ142:BR142" si="208">ABS(BR139-BQ139)</f>
        <v>98</v>
      </c>
      <c r="BR142" s="2">
        <f t="shared" si="208"/>
        <v>3.080447036037981</v>
      </c>
      <c r="BS142" s="3">
        <f>ABS(BT139-BS139)</f>
        <v>94.919552963962019</v>
      </c>
      <c r="BT142" s="3">
        <f t="shared" ref="BT142:BU142" si="209">ABS(BU139-BT139)</f>
        <v>53.620670554056971</v>
      </c>
      <c r="BU142" s="3">
        <f t="shared" si="209"/>
        <v>44.379329445943029</v>
      </c>
      <c r="BV142" s="3">
        <f>ABS(BW139-BV139)</f>
        <v>98</v>
      </c>
      <c r="BW142" s="2">
        <f>ABS(BX139-BW139)</f>
        <v>6.160894072075962</v>
      </c>
      <c r="BX142" s="3">
        <f>ABS(BY139-BX139)</f>
        <v>148.54022351801905</v>
      </c>
      <c r="BY142" s="3"/>
      <c r="CC142" s="4"/>
      <c r="CD142" s="5"/>
      <c r="CE142" s="5"/>
      <c r="CF142" s="15" t="s">
        <v>64</v>
      </c>
      <c r="CG142" s="3">
        <f t="shared" ref="CG142:CH142" si="210">ABS(CH139-CG139)</f>
        <v>196</v>
      </c>
      <c r="CH142" s="2">
        <f t="shared" si="210"/>
        <v>6.160894072075962</v>
      </c>
      <c r="CI142" s="3">
        <f>ABS(CJ139-CI139)</f>
        <v>189.83910592792404</v>
      </c>
      <c r="CJ142" s="3">
        <f t="shared" ref="CJ142:CK142" si="211">ABS(CK139-CJ139)</f>
        <v>107.24134110811394</v>
      </c>
      <c r="CK142" s="3">
        <f t="shared" si="211"/>
        <v>88.758658891886057</v>
      </c>
      <c r="CL142" s="3">
        <f>ABS(CM139-CL139)</f>
        <v>196</v>
      </c>
      <c r="CM142" s="2">
        <f>ABS(CN139-CM139)</f>
        <v>12.321788144151924</v>
      </c>
      <c r="CN142" s="3">
        <f>ABS(CO139-CN139)</f>
        <v>297.08044703603809</v>
      </c>
      <c r="CO142" s="3"/>
      <c r="CS142" s="4"/>
      <c r="CT142" s="5"/>
      <c r="CU142" s="5"/>
      <c r="CV142" s="15" t="s">
        <v>64</v>
      </c>
      <c r="CW142" s="3">
        <f t="shared" ref="CW142:CX142" si="212">ABS(CX139-CW139)</f>
        <v>392</v>
      </c>
      <c r="CX142" s="2">
        <f t="shared" si="212"/>
        <v>12.321788144151924</v>
      </c>
      <c r="CY142" s="3">
        <f>ABS(CZ139-CY139)</f>
        <v>379.67821185584808</v>
      </c>
      <c r="CZ142" s="3">
        <f t="shared" ref="CZ142:DA142" si="213">ABS(DA139-CZ139)</f>
        <v>214.48268221622789</v>
      </c>
      <c r="DA142" s="3">
        <f t="shared" si="213"/>
        <v>177.51731778377211</v>
      </c>
      <c r="DB142" s="3">
        <f>ABS(DC139-DB139)</f>
        <v>392</v>
      </c>
      <c r="DC142" s="3">
        <f>ABS(DD139-DC139)</f>
        <v>24.643576288303848</v>
      </c>
      <c r="DD142" s="3">
        <f>ABS(DE139-DD139)</f>
        <v>594.16089407207619</v>
      </c>
      <c r="DE142" s="3"/>
      <c r="DI142" s="4"/>
      <c r="DJ142" s="5"/>
      <c r="DK142" s="5"/>
      <c r="DL142" s="15" t="s">
        <v>64</v>
      </c>
      <c r="DM142" s="3">
        <f t="shared" ref="DM142:DQ142" si="214">ABS(DN139-DM139)</f>
        <v>784</v>
      </c>
      <c r="DN142" s="3">
        <f t="shared" si="214"/>
        <v>24.643576288303848</v>
      </c>
      <c r="DO142" s="3">
        <f>ABS(DP139-DO139)</f>
        <v>759.35642371169615</v>
      </c>
      <c r="DP142" s="3">
        <f t="shared" ref="DP142:DT142" si="215">ABS(DQ139-DP139)</f>
        <v>428.96536443245577</v>
      </c>
      <c r="DQ142" s="3">
        <f t="shared" si="215"/>
        <v>355.03463556754423</v>
      </c>
      <c r="DR142" s="3">
        <f>ABS(DS139-DR139)</f>
        <v>784</v>
      </c>
      <c r="DS142" s="3">
        <f>ABS(DT139-DS139)</f>
        <v>49.287152576607696</v>
      </c>
      <c r="DT142" s="3">
        <f>ABS(DU139-DT139)</f>
        <v>1188.3217881441524</v>
      </c>
      <c r="DU142" s="3"/>
    </row>
    <row r="143" spans="1:125" customFormat="1">
      <c r="A143" s="5"/>
      <c r="B143" s="5"/>
      <c r="C143" s="5"/>
      <c r="D143" s="15" t="s">
        <v>11</v>
      </c>
      <c r="E143" s="5">
        <f>E142/E141</f>
        <v>2.5438214977609568</v>
      </c>
      <c r="F143" s="6">
        <f>F142/F141</f>
        <v>1.2976274519950644</v>
      </c>
      <c r="G143" s="5">
        <f>G142/G141</f>
        <v>3.0546231425863128</v>
      </c>
      <c r="H143" s="6">
        <f>H142/H141</f>
        <v>0.12171009832515398</v>
      </c>
      <c r="I143" s="5">
        <f>I142/I141</f>
        <v>2.7108854873699775</v>
      </c>
      <c r="J143" s="5">
        <f>J142/J141</f>
        <v>0.68927109828935162</v>
      </c>
      <c r="K143" s="5">
        <f>K142/K141</f>
        <v>1.6776101118507958</v>
      </c>
      <c r="L143" s="5">
        <f>L142/L141</f>
        <v>1.2823786676389575</v>
      </c>
      <c r="M143" s="5" t="s">
        <v>10</v>
      </c>
      <c r="Q143" s="5"/>
      <c r="R143" s="5"/>
      <c r="S143" s="5"/>
      <c r="T143" s="15" t="s">
        <v>11</v>
      </c>
      <c r="U143" s="5">
        <f>U142/U141</f>
        <v>3.3955365380915401</v>
      </c>
      <c r="V143" s="6">
        <f>V142/V141</f>
        <v>1.6776101118507958</v>
      </c>
      <c r="W143" s="5">
        <f>W142/W141</f>
        <v>3.8221053308697512</v>
      </c>
      <c r="X143" s="6">
        <f>X142/X141</f>
        <v>0.1493192943086282</v>
      </c>
      <c r="Y143" s="5">
        <f>Y142/Y141</f>
        <v>3.2693312261047955</v>
      </c>
      <c r="Z143" s="5">
        <f>Z142/Z141</f>
        <v>0.81687443573763918</v>
      </c>
      <c r="AA143" s="5">
        <f>AA142/AA141</f>
        <v>1.9653683114083496</v>
      </c>
      <c r="AB143" s="5">
        <f>AB142/AB141</f>
        <v>1.4829062982895942</v>
      </c>
      <c r="AC143" s="5" t="s">
        <v>10</v>
      </c>
      <c r="AG143" s="5"/>
      <c r="AH143" s="5"/>
      <c r="AI143" s="5"/>
      <c r="AJ143" s="15" t="s">
        <v>11</v>
      </c>
      <c r="AK143" s="5">
        <f>AK142/AK141</f>
        <v>4.0782746701082297</v>
      </c>
      <c r="AL143" s="6">
        <f>AL142/AL141</f>
        <v>1.9653683114083496</v>
      </c>
      <c r="AM143" s="5">
        <f>AM142/AM141</f>
        <v>4.3712493420951803</v>
      </c>
      <c r="AN143" s="6">
        <f>AN142/AN141</f>
        <v>0.16842205388966258</v>
      </c>
      <c r="AO143" s="5">
        <f>AO142/AO141</f>
        <v>3.6447418768698712</v>
      </c>
      <c r="AP143" s="5">
        <f>AP142/AP141</f>
        <v>0.9002005739541532</v>
      </c>
      <c r="AQ143" s="5">
        <f>AQ142/AQ141</f>
        <v>2.1497392481328723</v>
      </c>
      <c r="AR143" s="5">
        <f>AR142/AR141</f>
        <v>1.6086824383536991</v>
      </c>
      <c r="AS143" s="5" t="s">
        <v>10</v>
      </c>
      <c r="AW143" s="5"/>
      <c r="AX143" s="5"/>
      <c r="AY143" s="5"/>
      <c r="AZ143" s="15" t="s">
        <v>11</v>
      </c>
      <c r="BA143" s="5">
        <f>BA142/BA141</f>
        <v>4.5341097963040911</v>
      </c>
      <c r="BB143" s="5">
        <f>BB142/BB141</f>
        <v>2.1497392481328723</v>
      </c>
      <c r="BC143" s="5">
        <f>BC142/BC141</f>
        <v>4.7095753249259058</v>
      </c>
      <c r="BD143" s="6">
        <f>BD142/BD141</f>
        <v>0.17993158386544736</v>
      </c>
      <c r="BE143" s="5">
        <f>BE142/BE141</f>
        <v>3.866747234422478</v>
      </c>
      <c r="BF143" s="5">
        <f>BF142/BF141</f>
        <v>0.94858108066294511</v>
      </c>
      <c r="BG143" s="5">
        <f>BG142/BG141</f>
        <v>2.2555349637948847</v>
      </c>
      <c r="BH143" s="5">
        <f>BH142/BH141</f>
        <v>1.6799258434236883</v>
      </c>
      <c r="BI143" s="5" t="s">
        <v>10</v>
      </c>
      <c r="BM143" s="5"/>
      <c r="BP143" s="15" t="s">
        <v>11</v>
      </c>
      <c r="BQ143" s="5">
        <f>BQ142/BQ141</f>
        <v>3.8322375447636139</v>
      </c>
      <c r="BR143" s="6">
        <f>BR142/BR141</f>
        <v>0.10884911052079863</v>
      </c>
      <c r="BS143" s="5">
        <f>BS142/BS141</f>
        <v>3.0673965053204242</v>
      </c>
      <c r="BT143" s="5">
        <f>BT142/BT141</f>
        <v>1.5340798930407347</v>
      </c>
      <c r="BU143" s="5">
        <f>BU142/BU141</f>
        <v>1.1803801151645843</v>
      </c>
      <c r="BV143" s="5">
        <f>BV142/BV141</f>
        <v>2.3648899461662967</v>
      </c>
      <c r="BW143" s="6">
        <f>BW142/BW141</f>
        <v>0.1392282497177228</v>
      </c>
      <c r="BX143" s="5">
        <f>BX142/BX141</f>
        <v>3.0674356142329584</v>
      </c>
      <c r="BY143" s="5" t="s">
        <v>10</v>
      </c>
      <c r="CC143" s="5"/>
      <c r="CF143" s="15" t="s">
        <v>11</v>
      </c>
      <c r="CG143" s="5">
        <f>CG142/CG141</f>
        <v>5.052190285591811</v>
      </c>
      <c r="CH143" s="6">
        <f>CH142/CH141</f>
        <v>0.1392282497177228</v>
      </c>
      <c r="CI143" s="5">
        <f>CI142/CI141</f>
        <v>3.8320889020951379</v>
      </c>
      <c r="CJ143" s="5">
        <f>CJ142/CJ141</f>
        <v>1.8632531670003234</v>
      </c>
      <c r="CK143" s="5">
        <f>CK142/CK141</f>
        <v>1.4123428665798607</v>
      </c>
      <c r="CL143" s="5">
        <f>CL142/CL141</f>
        <v>2.7789939420909553</v>
      </c>
      <c r="CM143" s="6">
        <f>CM142/CM141</f>
        <v>0.1618080869487534</v>
      </c>
      <c r="CN143" s="5">
        <f>CN142/CN141</f>
        <v>3.5157543243405769</v>
      </c>
      <c r="CO143" s="5" t="s">
        <v>10</v>
      </c>
      <c r="CS143" s="5"/>
      <c r="CV143" s="15" t="s">
        <v>11</v>
      </c>
      <c r="CW143" s="5">
        <f>CW142/CW141</f>
        <v>6.0085735600384487</v>
      </c>
      <c r="CX143" s="6">
        <f>CX142/CX141</f>
        <v>0.1618080869487534</v>
      </c>
      <c r="CY143" s="5">
        <f>CY142/CY141</f>
        <v>4.3777712752764533</v>
      </c>
      <c r="CZ143" s="5">
        <f>CZ142/CZ141</f>
        <v>2.0871802080728705</v>
      </c>
      <c r="DA143" s="5">
        <f>DA142/DA141</f>
        <v>1.566237701818368</v>
      </c>
      <c r="DB143" s="5">
        <f>DB142/DB141</f>
        <v>3.0456480013144764</v>
      </c>
      <c r="DC143" s="6">
        <f>DC142/DC141</f>
        <v>0.17608684232445276</v>
      </c>
      <c r="DD143" s="5">
        <f>DD142/DD141</f>
        <v>3.7929307750381058</v>
      </c>
      <c r="DE143" s="5" t="s">
        <v>10</v>
      </c>
      <c r="DI143" s="5"/>
      <c r="DL143" s="15" t="s">
        <v>11</v>
      </c>
      <c r="DM143" s="5">
        <f>DM142/DM141</f>
        <v>6.6367437561700973</v>
      </c>
      <c r="DN143" s="6">
        <f>DN142/DN141</f>
        <v>0.17608684232445276</v>
      </c>
      <c r="DO143" s="5">
        <f>DO142/DO141</f>
        <v>4.7133580073169981</v>
      </c>
      <c r="DP143" s="5">
        <f>DP142/DP141</f>
        <v>2.2206178975843107</v>
      </c>
      <c r="DQ143" s="5">
        <f>DQ142/DQ141</f>
        <v>1.6564865839952858</v>
      </c>
      <c r="DR143" s="5">
        <f>DR142/DR141</f>
        <v>3.199131873128763</v>
      </c>
      <c r="DS143" s="6">
        <f>DS142/DS141</f>
        <v>0.18421486304191073</v>
      </c>
      <c r="DT143" s="5">
        <f>DT142/DT141</f>
        <v>3.9485806689358833</v>
      </c>
      <c r="DU143" s="5" t="s">
        <v>10</v>
      </c>
    </row>
    <row r="144" spans="1:125" customFormat="1">
      <c r="A144" s="5"/>
      <c r="B144" s="9"/>
      <c r="C144" s="9"/>
      <c r="D144" s="15" t="s">
        <v>12</v>
      </c>
      <c r="F144" s="7">
        <f>ABS((2.71828182845904^(-3.5*0.24/(0.0207*F139+18.96)*(G139-F139)))-(2.71828182845904^(-5.75*0.24/(0.0207*F139+18.96)*(G139-F139))))</f>
        <v>0.16031027104115325</v>
      </c>
      <c r="H144" s="7">
        <f>ABS((2.71828182845904^(-3.5*0.24/(0.0207*H139+18.96)*(I139-H139)))-(2.71828182845904^(-5.75*0.24/(0.0207*H139+18.96)*(I139-H139))))</f>
        <v>6.8823042416208069E-2</v>
      </c>
      <c r="I144" s="3"/>
      <c r="J144" s="8" t="s">
        <v>10</v>
      </c>
      <c r="M144" s="5"/>
      <c r="Q144" s="5"/>
      <c r="R144" s="9"/>
      <c r="S144" s="9"/>
      <c r="T144" s="15" t="s">
        <v>12</v>
      </c>
      <c r="V144" s="7">
        <f>ABS((2.71828182845904^(-3.5*0.24/(0.0207*V139+18.96)*(W139-V139)))-(2.71828182845904^(-5.75*0.24/(0.0207*V139+18.96)*(W139-V139))))</f>
        <v>9.7676596180704373E-2</v>
      </c>
      <c r="X144" s="7">
        <f>ABS((2.71828182845904^(-3.5*0.24/(0.0207*X139+18.96)*(Y139-X139)))-(2.71828182845904^(-5.75*0.24/(0.0207*X139+18.96)*(Y139-X139))))</f>
        <v>9.6941227465368818E-2</v>
      </c>
      <c r="Y144" s="3"/>
      <c r="Z144" s="8" t="s">
        <v>10</v>
      </c>
      <c r="AC144" s="5"/>
      <c r="AG144" s="5"/>
      <c r="AH144" s="9"/>
      <c r="AI144" s="9"/>
      <c r="AJ144" s="15" t="s">
        <v>12</v>
      </c>
      <c r="AL144" s="7">
        <f>ABS((2.71828182845904^(-3.5*0.24/(0.0207*AL139+18.96)*(AM139-AL139)))-(2.71828182845904^(-5.75*0.24/(0.0207*AL139+18.96)*(AM139-AL139))))</f>
        <v>4.4716821422494009E-2</v>
      </c>
      <c r="AN144" s="7">
        <f>ABS((2.71828182845904^(-3.5*0.24/(0.0207*AN139+18.96)*(AO139-AN139)))-(2.71828182845904^(-5.75*0.24/(0.0207*AN139+18.96)*(AO139-AN139))))</f>
        <v>0.12086931372889165</v>
      </c>
      <c r="AO144" s="3"/>
      <c r="AP144" s="8" t="s">
        <v>10</v>
      </c>
      <c r="AS144" s="5"/>
      <c r="AW144" s="5"/>
      <c r="AX144" s="9"/>
      <c r="AY144" s="9"/>
      <c r="AZ144" s="15" t="s">
        <v>12</v>
      </c>
      <c r="BB144" s="7" t="s">
        <v>10</v>
      </c>
      <c r="BD144" s="7">
        <f>ABS((2.71828182845904^(-3.5*0.24/(0.0207*BD139+18.96)*(BE139-BD139)))-(2.71828182845904^(-5.75*0.24/(0.0207*BD139+18.96)*(BE139-BD139))))</f>
        <v>0.13701796524322007</v>
      </c>
      <c r="BE144" s="3"/>
      <c r="BF144" s="8" t="s">
        <v>10</v>
      </c>
      <c r="BI144" s="5"/>
      <c r="BM144" s="5"/>
      <c r="BN144" s="9"/>
      <c r="BO144" s="9"/>
      <c r="BP144" s="15" t="s">
        <v>12</v>
      </c>
      <c r="BR144" s="7">
        <f>ABS((2.71828182845904^(-3.5*0.24/(0.0207*BR139+18.96)*(BS139-BR139)))-(2.71828182845904^(-5.75*0.24/(0.0207*BR139+18.96)*(BS139-BR139))))</f>
        <v>5.7951112463924814E-2</v>
      </c>
      <c r="BT144" s="7" t="s">
        <v>10</v>
      </c>
      <c r="BU144" s="3"/>
      <c r="BV144" s="8" t="s">
        <v>10</v>
      </c>
      <c r="BW144" s="7">
        <f>ABS((2.71828182845904^(-3.5*0.24/(0.0207*BW139+18.96)*(BX139-BW139)))-(2.71828182845904^(-5.75*0.24/(0.0207*BW139+18.96)*(BX139-BW139))))</f>
        <v>8.5830655221056595E-2</v>
      </c>
      <c r="BY144" s="5"/>
      <c r="CC144" s="5"/>
      <c r="CD144" s="9"/>
      <c r="CE144" s="9"/>
      <c r="CF144" s="15" t="s">
        <v>12</v>
      </c>
      <c r="CH144" s="7">
        <f>ABS((2.71828182845904^(-3.5*0.24/(0.0207*CH139+18.96)*(CI139-CH139)))-(2.71828182845904^(-5.75*0.24/(0.0207*CH139+18.96)*(CI139-CH139))))</f>
        <v>8.5830655221056595E-2</v>
      </c>
      <c r="CM144" s="7">
        <f>ABS((2.71828182845904^(-3.5*0.24/(0.0207*CM139+18.96)*(CN139-CM139)))-(2.71828182845904^(-5.75*0.24/(0.0207*CM139+18.96)*(CN139-CM139))))</f>
        <v>0.11215123468624133</v>
      </c>
      <c r="CS144" s="5"/>
      <c r="CT144" s="9"/>
      <c r="CU144" s="9"/>
      <c r="CV144" s="15" t="s">
        <v>12</v>
      </c>
      <c r="CX144" s="7">
        <f>ABS((2.71828182845904^(-3.5*0.24/(0.0207*CX139+18.96)*(CY139-CX139)))-(2.71828182845904^(-5.75*0.24/(0.0207*CX139+18.96)*(CY139-CX139))))</f>
        <v>0.11215123468624133</v>
      </c>
      <c r="DC144" s="7">
        <f>ABS((2.71828182845904^(-3.5*0.24/(0.0207*DC139+18.96)*(DD139-DC139)))-(2.71828182845904^(-5.75*0.24/(0.0207*DC139+18.96)*(DD139-DC139))))</f>
        <v>0.13150309010130234</v>
      </c>
      <c r="DI144" s="5"/>
      <c r="DJ144" s="9"/>
      <c r="DK144" s="9"/>
      <c r="DL144" s="15" t="s">
        <v>12</v>
      </c>
      <c r="DN144" s="7">
        <f>ABS((2.71828182845904^(-3.5*0.24/(0.0207*DN139+18.96)*(DO139-DN139)))-(2.71828182845904^(-5.75*0.24/(0.0207*DN139+18.96)*(DO139-DN139))))</f>
        <v>0.13150309010130234</v>
      </c>
      <c r="DS144" s="7">
        <f>ABS((2.71828182845904^(-3.5*0.24/(0.0207*DS139+18.96)*(DT139-DS139)))-(2.71828182845904^(-5.75*0.24/(0.0207*DS139+18.96)*(DT139-DS139))))</f>
        <v>0.14326264959292012</v>
      </c>
    </row>
    <row r="145" spans="1:113">
      <c r="A145" s="5"/>
      <c r="Q145" s="5"/>
      <c r="AG145" s="5"/>
      <c r="AW145" s="5"/>
      <c r="BM145"/>
      <c r="CC145"/>
      <c r="CS145"/>
      <c r="DI145"/>
    </row>
  </sheetData>
  <pageMargins left="0.75" right="0.75" top="1" bottom="1" header="0.5" footer="0.5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York University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Jay Rahn</dc:creator>
  <cp:lastModifiedBy>Jay Rahn</cp:lastModifiedBy>
  <dcterms:created xsi:type="dcterms:W3CDTF">2015-02-13T08:26:30Z</dcterms:created>
  <dcterms:modified xsi:type="dcterms:W3CDTF">2015-02-14T00:56:54Z</dcterms:modified>
</cp:coreProperties>
</file>