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2\final material\"/>
    </mc:Choice>
  </mc:AlternateContent>
  <bookViews>
    <workbookView xWindow="-113" yWindow="-113" windowWidth="19433" windowHeight="1163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M20" i="1"/>
  <c r="M19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4" i="1"/>
  <c r="G18" i="1"/>
  <c r="G7" i="1"/>
  <c r="G6" i="1"/>
  <c r="G13" i="1"/>
  <c r="G11" i="1"/>
  <c r="G10" i="1"/>
  <c r="G16" i="1"/>
  <c r="F7" i="1"/>
  <c r="F6" i="1"/>
  <c r="F8" i="1"/>
  <c r="G8" i="1" s="1"/>
  <c r="F4" i="1"/>
  <c r="G4" i="1" s="1"/>
  <c r="F5" i="1"/>
  <c r="G5" i="1" s="1"/>
  <c r="F12" i="1"/>
  <c r="G12" i="1" s="1"/>
  <c r="F13" i="1"/>
  <c r="F11" i="1"/>
  <c r="F10" i="1"/>
  <c r="F16" i="1"/>
  <c r="F14" i="1"/>
  <c r="G14" i="1" s="1"/>
  <c r="F15" i="1"/>
  <c r="G15" i="1" s="1"/>
  <c r="F9" i="1"/>
  <c r="G9" i="1" s="1"/>
  <c r="B21" i="1"/>
  <c r="B20" i="1"/>
  <c r="B19" i="1"/>
  <c r="B18" i="1"/>
</calcChain>
</file>

<file path=xl/sharedStrings.xml><?xml version="1.0" encoding="utf-8"?>
<sst xmlns="http://schemas.openxmlformats.org/spreadsheetml/2006/main" count="47" uniqueCount="47">
  <si>
    <t>NS</t>
  </si>
  <si>
    <t>PEI</t>
  </si>
  <si>
    <t>NB</t>
  </si>
  <si>
    <t>QC</t>
  </si>
  <si>
    <t>NVT</t>
  </si>
  <si>
    <t>MB</t>
  </si>
  <si>
    <t>SASK</t>
  </si>
  <si>
    <t>NWT</t>
  </si>
  <si>
    <t>AB</t>
  </si>
  <si>
    <t>BC</t>
  </si>
  <si>
    <t>YT</t>
  </si>
  <si>
    <t>population</t>
  </si>
  <si>
    <t>Provinces</t>
  </si>
  <si>
    <t>NF &amp; L</t>
  </si>
  <si>
    <t>ON</t>
  </si>
  <si>
    <t>Violent violations</t>
  </si>
  <si>
    <t>Non-violent violations excluding traffic</t>
  </si>
  <si>
    <t>Total violations</t>
  </si>
  <si>
    <t>Stock portfolio</t>
  </si>
  <si>
    <t>Company</t>
  </si>
  <si>
    <t>Number</t>
  </si>
  <si>
    <t>Price</t>
  </si>
  <si>
    <t>FF</t>
  </si>
  <si>
    <t>TD</t>
  </si>
  <si>
    <t>RY</t>
  </si>
  <si>
    <t>BMO</t>
  </si>
  <si>
    <t>AAPL</t>
  </si>
  <si>
    <t>GE</t>
  </si>
  <si>
    <t>INTC</t>
  </si>
  <si>
    <t>CCL</t>
  </si>
  <si>
    <t>BABA</t>
  </si>
  <si>
    <t>T</t>
  </si>
  <si>
    <t>PCG</t>
  </si>
  <si>
    <t>JD</t>
  </si>
  <si>
    <t>TWTR</t>
  </si>
  <si>
    <t>ENB</t>
  </si>
  <si>
    <t>Value</t>
  </si>
  <si>
    <t xml:space="preserve">* Source: 2021 Q2 estimates from Statistics Canada </t>
  </si>
  <si>
    <t>Population*</t>
  </si>
  <si>
    <t>Crime statistics**</t>
  </si>
  <si>
    <t xml:space="preserve">**Source: 2020 figures on incident-based crime statistics (excluding traffic violations) from Statistics Canada </t>
  </si>
  <si>
    <t>Total pop</t>
  </si>
  <si>
    <t>Atl prov</t>
  </si>
  <si>
    <t>Crime rate</t>
  </si>
  <si>
    <t>Total</t>
  </si>
  <si>
    <t>Total corrected</t>
  </si>
  <si>
    <t>Total exceeding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</si>
</sst>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M21" sqref="M21"/>
    </sheetView>
  </sheetViews>
  <sheetFormatPr defaultRowHeight="14.35" x14ac:dyDescent="0.5"/>
  <cols>
    <col min="2" max="2" width="11.46875" bestFit="1" customWidth="1"/>
    <col min="4" max="4" width="9.46875" bestFit="1" customWidth="1"/>
  </cols>
  <sheetData>
    <row r="1" spans="1:13" x14ac:dyDescent="0.5">
      <c r="B1" s="1" t="s">
        <v>38</v>
      </c>
      <c r="D1" s="1" t="s">
        <v>39</v>
      </c>
      <c r="J1" s="1" t="s">
        <v>18</v>
      </c>
    </row>
    <row r="2" spans="1:13" x14ac:dyDescent="0.5">
      <c r="A2" s="1" t="s">
        <v>12</v>
      </c>
      <c r="B2" s="3" t="s">
        <v>11</v>
      </c>
      <c r="D2" s="2" t="s">
        <v>15</v>
      </c>
      <c r="E2" s="4" t="s">
        <v>16</v>
      </c>
      <c r="F2" s="6" t="s">
        <v>17</v>
      </c>
      <c r="G2" s="6" t="s">
        <v>43</v>
      </c>
      <c r="H2" s="6"/>
      <c r="J2" t="s">
        <v>19</v>
      </c>
      <c r="K2" t="s">
        <v>20</v>
      </c>
      <c r="L2" t="s">
        <v>21</v>
      </c>
      <c r="M2" s="6" t="s">
        <v>36</v>
      </c>
    </row>
    <row r="3" spans="1:13" x14ac:dyDescent="0.5">
      <c r="A3" s="1"/>
      <c r="B3" s="3"/>
    </row>
    <row r="4" spans="1:13" x14ac:dyDescent="0.5">
      <c r="A4" s="1" t="s">
        <v>3</v>
      </c>
      <c r="B4" s="5">
        <v>8575944</v>
      </c>
      <c r="D4" s="5">
        <v>95742</v>
      </c>
      <c r="E4">
        <v>166054</v>
      </c>
      <c r="F4" s="5">
        <f t="shared" ref="F4:F16" si="0">D4+E4</f>
        <v>261796</v>
      </c>
      <c r="G4">
        <f t="shared" ref="G4:G16" si="1">F4/B4*100</f>
        <v>3.0526785156246357</v>
      </c>
      <c r="J4" t="s">
        <v>25</v>
      </c>
      <c r="K4">
        <v>10</v>
      </c>
      <c r="L4">
        <v>99.83</v>
      </c>
      <c r="M4">
        <f>K4*L4</f>
        <v>998.3</v>
      </c>
    </row>
    <row r="5" spans="1:13" x14ac:dyDescent="0.5">
      <c r="A5" s="1" t="s">
        <v>14</v>
      </c>
      <c r="B5" s="5">
        <v>14775211</v>
      </c>
      <c r="D5" s="5">
        <v>132309</v>
      </c>
      <c r="E5">
        <v>417837</v>
      </c>
      <c r="F5" s="5">
        <f t="shared" si="0"/>
        <v>550146</v>
      </c>
      <c r="G5">
        <f t="shared" si="1"/>
        <v>3.7234392117987349</v>
      </c>
      <c r="J5" t="s">
        <v>23</v>
      </c>
      <c r="K5">
        <v>4</v>
      </c>
      <c r="L5">
        <v>66</v>
      </c>
      <c r="M5">
        <f t="shared" ref="M5:M17" si="2">K5*L5</f>
        <v>264</v>
      </c>
    </row>
    <row r="6" spans="1:13" x14ac:dyDescent="0.5">
      <c r="A6" s="1" t="s">
        <v>1</v>
      </c>
      <c r="B6" s="5">
        <v>159819</v>
      </c>
      <c r="D6" s="5">
        <v>1992</v>
      </c>
      <c r="E6">
        <v>5387</v>
      </c>
      <c r="F6" s="5">
        <f t="shared" si="0"/>
        <v>7379</v>
      </c>
      <c r="G6">
        <f t="shared" si="1"/>
        <v>4.6170980922168203</v>
      </c>
      <c r="J6" t="s">
        <v>35</v>
      </c>
      <c r="K6">
        <v>8</v>
      </c>
      <c r="L6">
        <v>38.97</v>
      </c>
      <c r="M6">
        <f t="shared" si="2"/>
        <v>311.76</v>
      </c>
    </row>
    <row r="7" spans="1:13" x14ac:dyDescent="0.5">
      <c r="A7" s="1" t="s">
        <v>0</v>
      </c>
      <c r="B7" s="5">
        <v>979449</v>
      </c>
      <c r="D7" s="5">
        <v>14717</v>
      </c>
      <c r="E7">
        <v>36757</v>
      </c>
      <c r="F7" s="5">
        <f t="shared" si="0"/>
        <v>51474</v>
      </c>
      <c r="G7">
        <f t="shared" si="1"/>
        <v>5.2554038035671073</v>
      </c>
      <c r="J7" t="s">
        <v>24</v>
      </c>
      <c r="K7">
        <v>2</v>
      </c>
      <c r="L7">
        <v>100.33</v>
      </c>
      <c r="M7">
        <f t="shared" si="2"/>
        <v>200.66</v>
      </c>
    </row>
    <row r="8" spans="1:13" x14ac:dyDescent="0.5">
      <c r="A8" s="1" t="s">
        <v>2</v>
      </c>
      <c r="B8" s="5">
        <v>782078</v>
      </c>
      <c r="D8" s="5">
        <v>12767</v>
      </c>
      <c r="E8">
        <v>34007</v>
      </c>
      <c r="F8" s="5">
        <f t="shared" si="0"/>
        <v>46774</v>
      </c>
      <c r="G8">
        <f t="shared" si="1"/>
        <v>5.9807333795350335</v>
      </c>
      <c r="J8" t="s">
        <v>22</v>
      </c>
      <c r="K8">
        <v>45</v>
      </c>
      <c r="L8">
        <v>14</v>
      </c>
      <c r="M8">
        <f t="shared" si="2"/>
        <v>630</v>
      </c>
    </row>
    <row r="9" spans="1:13" x14ac:dyDescent="0.5">
      <c r="A9" s="1" t="s">
        <v>13</v>
      </c>
      <c r="B9" s="5">
        <v>520286</v>
      </c>
      <c r="D9" s="5">
        <v>8680</v>
      </c>
      <c r="E9">
        <v>22619</v>
      </c>
      <c r="F9" s="5">
        <f t="shared" si="0"/>
        <v>31299</v>
      </c>
      <c r="G9">
        <f t="shared" si="1"/>
        <v>6.0157298101428829</v>
      </c>
      <c r="J9" t="s">
        <v>26</v>
      </c>
      <c r="K9">
        <v>4</v>
      </c>
      <c r="L9">
        <v>149.43</v>
      </c>
      <c r="M9">
        <f t="shared" si="2"/>
        <v>597.72</v>
      </c>
    </row>
    <row r="10" spans="1:13" x14ac:dyDescent="0.5">
      <c r="A10" s="1" t="s">
        <v>9</v>
      </c>
      <c r="B10" s="5">
        <v>5153039</v>
      </c>
      <c r="D10" s="5">
        <v>78405</v>
      </c>
      <c r="E10">
        <v>313549</v>
      </c>
      <c r="F10" s="5">
        <f t="shared" si="0"/>
        <v>391954</v>
      </c>
      <c r="G10">
        <f t="shared" si="1"/>
        <v>7.6062688444624618</v>
      </c>
      <c r="J10" t="s">
        <v>27</v>
      </c>
      <c r="K10">
        <v>60</v>
      </c>
      <c r="L10">
        <v>12.89</v>
      </c>
      <c r="M10">
        <f t="shared" si="2"/>
        <v>773.40000000000009</v>
      </c>
    </row>
    <row r="11" spans="1:13" x14ac:dyDescent="0.5">
      <c r="A11" s="1" t="s">
        <v>8</v>
      </c>
      <c r="B11" s="5">
        <v>4428082</v>
      </c>
      <c r="D11" s="5">
        <v>63130</v>
      </c>
      <c r="E11">
        <v>294823</v>
      </c>
      <c r="F11" s="5">
        <f t="shared" si="0"/>
        <v>357953</v>
      </c>
      <c r="G11">
        <f t="shared" si="1"/>
        <v>8.0837030569894601</v>
      </c>
      <c r="J11" t="s">
        <v>28</v>
      </c>
      <c r="K11">
        <v>30</v>
      </c>
      <c r="L11">
        <v>54.47</v>
      </c>
      <c r="M11">
        <f t="shared" si="2"/>
        <v>1634.1</v>
      </c>
    </row>
    <row r="12" spans="1:13" x14ac:dyDescent="0.5">
      <c r="A12" s="1" t="s">
        <v>5</v>
      </c>
      <c r="B12" s="5">
        <v>1380935</v>
      </c>
      <c r="D12" s="5">
        <v>28982</v>
      </c>
      <c r="E12">
        <v>101616</v>
      </c>
      <c r="F12" s="5">
        <f t="shared" si="0"/>
        <v>130598</v>
      </c>
      <c r="G12">
        <f t="shared" si="1"/>
        <v>9.4572155821961204</v>
      </c>
      <c r="J12" t="s">
        <v>29</v>
      </c>
      <c r="K12">
        <v>-4</v>
      </c>
      <c r="L12">
        <v>22.97</v>
      </c>
      <c r="M12">
        <f t="shared" si="2"/>
        <v>-91.88</v>
      </c>
    </row>
    <row r="13" spans="1:13" x14ac:dyDescent="0.5">
      <c r="A13" s="1" t="s">
        <v>6</v>
      </c>
      <c r="B13" s="5">
        <v>1178832</v>
      </c>
      <c r="D13" s="5">
        <v>27807</v>
      </c>
      <c r="E13">
        <v>102437</v>
      </c>
      <c r="F13" s="5">
        <f t="shared" si="0"/>
        <v>130244</v>
      </c>
      <c r="G13">
        <f t="shared" si="1"/>
        <v>11.048563323696676</v>
      </c>
      <c r="J13" t="s">
        <v>30</v>
      </c>
      <c r="K13">
        <v>5</v>
      </c>
      <c r="L13">
        <v>191.98</v>
      </c>
      <c r="M13">
        <f t="shared" si="2"/>
        <v>959.9</v>
      </c>
    </row>
    <row r="14" spans="1:13" x14ac:dyDescent="0.5">
      <c r="A14" s="1" t="s">
        <v>10</v>
      </c>
      <c r="B14" s="5">
        <v>42192</v>
      </c>
      <c r="D14" s="5">
        <v>2141</v>
      </c>
      <c r="E14">
        <v>7494</v>
      </c>
      <c r="F14" s="5">
        <f t="shared" si="0"/>
        <v>9635</v>
      </c>
      <c r="G14">
        <f t="shared" si="1"/>
        <v>22.836082669700417</v>
      </c>
      <c r="J14" t="s">
        <v>31</v>
      </c>
      <c r="K14">
        <v>0</v>
      </c>
      <c r="L14">
        <v>28.19</v>
      </c>
      <c r="M14">
        <f t="shared" si="2"/>
        <v>0</v>
      </c>
    </row>
    <row r="15" spans="1:13" x14ac:dyDescent="0.5">
      <c r="A15" s="1" t="s">
        <v>4</v>
      </c>
      <c r="B15" s="5">
        <v>39288</v>
      </c>
      <c r="D15" s="5">
        <v>4733</v>
      </c>
      <c r="E15">
        <v>15341</v>
      </c>
      <c r="F15" s="5">
        <f t="shared" si="0"/>
        <v>20074</v>
      </c>
      <c r="G15">
        <f t="shared" si="1"/>
        <v>51.094481775605786</v>
      </c>
      <c r="J15" t="s">
        <v>32</v>
      </c>
      <c r="K15">
        <v>21</v>
      </c>
      <c r="L15">
        <v>8.77</v>
      </c>
      <c r="M15">
        <f t="shared" si="2"/>
        <v>184.17</v>
      </c>
    </row>
    <row r="16" spans="1:13" x14ac:dyDescent="0.5">
      <c r="A16" s="1" t="s">
        <v>7</v>
      </c>
      <c r="B16" s="5">
        <v>45037</v>
      </c>
      <c r="D16" s="5">
        <v>5244</v>
      </c>
      <c r="E16">
        <v>20209</v>
      </c>
      <c r="F16" s="5">
        <f t="shared" si="0"/>
        <v>25453</v>
      </c>
      <c r="G16">
        <f t="shared" si="1"/>
        <v>56.51575371361325</v>
      </c>
      <c r="J16" t="s">
        <v>33</v>
      </c>
      <c r="K16">
        <v>2</v>
      </c>
      <c r="L16">
        <v>66.11</v>
      </c>
      <c r="M16">
        <f t="shared" si="2"/>
        <v>132.22</v>
      </c>
    </row>
    <row r="17" spans="1:13" x14ac:dyDescent="0.5">
      <c r="J17" t="s">
        <v>34</v>
      </c>
      <c r="K17">
        <v>8</v>
      </c>
      <c r="L17">
        <v>68.48</v>
      </c>
      <c r="M17">
        <f t="shared" si="2"/>
        <v>547.84</v>
      </c>
    </row>
    <row r="18" spans="1:13" x14ac:dyDescent="0.5">
      <c r="A18" s="1" t="s">
        <v>41</v>
      </c>
      <c r="B18" s="5">
        <f>SUM(B4:B16)</f>
        <v>38060192</v>
      </c>
      <c r="G18">
        <f>AVERAGE(G4:G16)</f>
        <v>15.022088598396106</v>
      </c>
    </row>
    <row r="19" spans="1:13" x14ac:dyDescent="0.5">
      <c r="A19" s="1" t="s">
        <v>42</v>
      </c>
      <c r="B19" s="5">
        <f>SUM(B4:B7)</f>
        <v>24490423</v>
      </c>
      <c r="J19" t="s">
        <v>44</v>
      </c>
      <c r="M19">
        <f>SUM(M4:M17)</f>
        <v>7142.1900000000005</v>
      </c>
    </row>
    <row r="20" spans="1:13" x14ac:dyDescent="0.5">
      <c r="B20" s="5">
        <f>MAX(B4:B16)</f>
        <v>14775211</v>
      </c>
      <c r="J20" t="s">
        <v>45</v>
      </c>
      <c r="M20">
        <f>SUMIF(M4:M17, "&gt;0")</f>
        <v>7234.0700000000006</v>
      </c>
    </row>
    <row r="21" spans="1:13" x14ac:dyDescent="0.5">
      <c r="B21" s="5">
        <f>MIN(B4:B16)</f>
        <v>39288</v>
      </c>
      <c r="J21" t="s">
        <v>46</v>
      </c>
      <c r="M21">
        <f>SUMIF(M4:M17, "&gt;200")</f>
        <v>6917.68</v>
      </c>
    </row>
    <row r="23" spans="1:13" x14ac:dyDescent="0.5">
      <c r="A23" s="7" t="s">
        <v>37</v>
      </c>
    </row>
    <row r="24" spans="1:13" x14ac:dyDescent="0.5">
      <c r="A24" s="7" t="s">
        <v>40</v>
      </c>
    </row>
  </sheetData>
  <sortState ref="A4:G16">
    <sortCondition ref="G4:G16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</cp:lastModifiedBy>
  <dcterms:created xsi:type="dcterms:W3CDTF">2021-07-19T15:18:38Z</dcterms:created>
  <dcterms:modified xsi:type="dcterms:W3CDTF">2022-02-23T21:01:46Z</dcterms:modified>
</cp:coreProperties>
</file>