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819"/>
  <workbookPr showInkAnnotation="0" autoCompressPictures="0"/>
  <bookViews>
    <workbookView xWindow="3200" yWindow="0" windowWidth="25600" windowHeight="166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27" i="1" l="1"/>
  <c r="I108" i="1"/>
  <c r="I109" i="1"/>
  <c r="I89" i="1"/>
  <c r="I91" i="1"/>
  <c r="I90" i="1"/>
  <c r="I71" i="1"/>
  <c r="I72" i="1"/>
  <c r="I70" i="1"/>
  <c r="I53" i="1"/>
  <c r="I51" i="1"/>
  <c r="I52" i="1"/>
  <c r="I54" i="1"/>
  <c r="I35" i="1"/>
  <c r="I34" i="1"/>
  <c r="I36" i="1"/>
  <c r="I39" i="1"/>
  <c r="I37" i="1"/>
  <c r="I31" i="1"/>
  <c r="I38" i="1"/>
  <c r="I33" i="1"/>
  <c r="I15" i="1"/>
  <c r="I13" i="1"/>
  <c r="I14" i="1"/>
</calcChain>
</file>

<file path=xl/sharedStrings.xml><?xml version="1.0" encoding="utf-8"?>
<sst xmlns="http://schemas.openxmlformats.org/spreadsheetml/2006/main" count="117" uniqueCount="25">
  <si>
    <t>[Saron] Demung</t>
  </si>
  <si>
    <t>DemungPl1</t>
  </si>
  <si>
    <t>DemungPl2</t>
  </si>
  <si>
    <t>DemungPl3</t>
  </si>
  <si>
    <t>DemungPl4</t>
  </si>
  <si>
    <t>DemungPl5</t>
  </si>
  <si>
    <t>DemungPl6</t>
  </si>
  <si>
    <t>DemungPl7</t>
  </si>
  <si>
    <t>SaronPl1</t>
  </si>
  <si>
    <t>Saron Pl2</t>
  </si>
  <si>
    <t>SaronPl3</t>
  </si>
  <si>
    <t>SaronPl4</t>
  </si>
  <si>
    <t>SaronPl5</t>
  </si>
  <si>
    <t>SaronPl6</t>
  </si>
  <si>
    <t>SaronPl7</t>
  </si>
  <si>
    <t>n.a.</t>
  </si>
  <si>
    <t>Partials</t>
  </si>
  <si>
    <t>(in Hz)</t>
  </si>
  <si>
    <t>Cents above</t>
  </si>
  <si>
    <t>Fundamental</t>
  </si>
  <si>
    <t>Loudness</t>
  </si>
  <si>
    <t>(in phons)</t>
  </si>
  <si>
    <t>Frequencies</t>
  </si>
  <si>
    <t>Tones</t>
  </si>
  <si>
    <t xml:space="preserve">Fundamental Frequencies and Other Partials of Balungan Pélog Tones in Gamelan Kyai Parijata.xlsx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</si>
</sst>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ourier"/>
    </font>
    <font>
      <sz val="16"/>
      <color theme="1"/>
      <name val="Courier"/>
    </font>
    <font>
      <b/>
      <sz val="16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6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4" fillId="0" borderId="0" xfId="0" applyFont="1"/>
    <xf numFmtId="0" fontId="5" fillId="0" borderId="0" xfId="0" applyFont="1"/>
    <xf numFmtId="16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164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164" fontId="6" fillId="0" borderId="0" xfId="0" applyNumberFormat="1" applyFont="1" applyAlignment="1">
      <alignment horizontal="left" vertical="center"/>
    </xf>
    <xf numFmtId="164" fontId="7" fillId="0" borderId="0" xfId="0" applyNumberFormat="1" applyFont="1" applyAlignment="1">
      <alignment horizontal="left" vertical="center"/>
    </xf>
    <xf numFmtId="1" fontId="5" fillId="0" borderId="0" xfId="0" applyNumberFormat="1" applyFont="1" applyAlignment="1">
      <alignment horizontal="left"/>
    </xf>
    <xf numFmtId="1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64" fontId="6" fillId="0" borderId="0" xfId="1" applyNumberFormat="1" applyFont="1" applyAlignment="1">
      <alignment horizontal="left" vertical="center"/>
    </xf>
    <xf numFmtId="0" fontId="8" fillId="0" borderId="0" xfId="0" applyFont="1"/>
  </cellXfs>
  <cellStyles count="36">
    <cellStyle name="Comma" xfId="1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1" Type="http://schemas.openxmlformats.org/officeDocument/2006/relationships/image" Target="../media/image11.png"/><Relationship Id="rId12" Type="http://schemas.openxmlformats.org/officeDocument/2006/relationships/image" Target="../media/image12.png"/><Relationship Id="rId13" Type="http://schemas.openxmlformats.org/officeDocument/2006/relationships/image" Target="../media/image13.png"/><Relationship Id="rId14" Type="http://schemas.openxmlformats.org/officeDocument/2006/relationships/image" Target="../media/image14.png"/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Relationship Id="rId7" Type="http://schemas.openxmlformats.org/officeDocument/2006/relationships/image" Target="../media/image7.png"/><Relationship Id="rId8" Type="http://schemas.openxmlformats.org/officeDocument/2006/relationships/image" Target="../media/image8.png"/><Relationship Id="rId9" Type="http://schemas.openxmlformats.org/officeDocument/2006/relationships/image" Target="../media/image9.png"/><Relationship Id="rId10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</xdr:row>
      <xdr:rowOff>0</xdr:rowOff>
    </xdr:from>
    <xdr:to>
      <xdr:col>6</xdr:col>
      <xdr:colOff>165100</xdr:colOff>
      <xdr:row>23</xdr:row>
      <xdr:rowOff>139700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762000"/>
          <a:ext cx="6451600" cy="36957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6</xdr:col>
      <xdr:colOff>177800</xdr:colOff>
      <xdr:row>42</xdr:row>
      <xdr:rowOff>177800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25500" y="5143500"/>
          <a:ext cx="6464300" cy="37338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6</xdr:col>
      <xdr:colOff>177800</xdr:colOff>
      <xdr:row>61</xdr:row>
      <xdr:rowOff>177800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5500" y="9525000"/>
          <a:ext cx="6464300" cy="37338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6</xdr:col>
      <xdr:colOff>203200</xdr:colOff>
      <xdr:row>80</xdr:row>
      <xdr:rowOff>127000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25500" y="13906500"/>
          <a:ext cx="6489700" cy="3683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6</xdr:col>
      <xdr:colOff>177800</xdr:colOff>
      <xdr:row>99</xdr:row>
      <xdr:rowOff>152400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25500" y="18288000"/>
          <a:ext cx="6464300" cy="37084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104</xdr:row>
      <xdr:rowOff>0</xdr:rowOff>
    </xdr:from>
    <xdr:to>
      <xdr:col>6</xdr:col>
      <xdr:colOff>203200</xdr:colOff>
      <xdr:row>118</xdr:row>
      <xdr:rowOff>139700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25500" y="22669500"/>
          <a:ext cx="6489700" cy="36957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123</xdr:row>
      <xdr:rowOff>0</xdr:rowOff>
    </xdr:from>
    <xdr:to>
      <xdr:col>6</xdr:col>
      <xdr:colOff>228600</xdr:colOff>
      <xdr:row>137</xdr:row>
      <xdr:rowOff>165100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25500" y="27051000"/>
          <a:ext cx="6515100" cy="37211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142</xdr:row>
      <xdr:rowOff>0</xdr:rowOff>
    </xdr:from>
    <xdr:to>
      <xdr:col>6</xdr:col>
      <xdr:colOff>203200</xdr:colOff>
      <xdr:row>156</xdr:row>
      <xdr:rowOff>127000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25500" y="31813500"/>
          <a:ext cx="6489700" cy="3683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161</xdr:row>
      <xdr:rowOff>0</xdr:rowOff>
    </xdr:from>
    <xdr:to>
      <xdr:col>6</xdr:col>
      <xdr:colOff>254000</xdr:colOff>
      <xdr:row>175</xdr:row>
      <xdr:rowOff>165100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25500" y="36195000"/>
          <a:ext cx="6540500" cy="37211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180</xdr:row>
      <xdr:rowOff>0</xdr:rowOff>
    </xdr:from>
    <xdr:to>
      <xdr:col>6</xdr:col>
      <xdr:colOff>190500</xdr:colOff>
      <xdr:row>194</xdr:row>
      <xdr:rowOff>190500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25500" y="40576500"/>
          <a:ext cx="6477000" cy="3746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199</xdr:row>
      <xdr:rowOff>0</xdr:rowOff>
    </xdr:from>
    <xdr:to>
      <xdr:col>6</xdr:col>
      <xdr:colOff>152400</xdr:colOff>
      <xdr:row>213</xdr:row>
      <xdr:rowOff>152400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25500" y="44958000"/>
          <a:ext cx="6438900" cy="37084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218</xdr:row>
      <xdr:rowOff>0</xdr:rowOff>
    </xdr:from>
    <xdr:to>
      <xdr:col>6</xdr:col>
      <xdr:colOff>165100</xdr:colOff>
      <xdr:row>232</xdr:row>
      <xdr:rowOff>165100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25500" y="49339500"/>
          <a:ext cx="6451600" cy="37211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237</xdr:row>
      <xdr:rowOff>0</xdr:rowOff>
    </xdr:from>
    <xdr:to>
      <xdr:col>6</xdr:col>
      <xdr:colOff>177800</xdr:colOff>
      <xdr:row>251</xdr:row>
      <xdr:rowOff>177800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25500" y="53721000"/>
          <a:ext cx="6464300" cy="37338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256</xdr:row>
      <xdr:rowOff>0</xdr:rowOff>
    </xdr:from>
    <xdr:to>
      <xdr:col>6</xdr:col>
      <xdr:colOff>127000</xdr:colOff>
      <xdr:row>270</xdr:row>
      <xdr:rowOff>177800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25500" y="58102500"/>
          <a:ext cx="6413500" cy="3733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9"/>
  <sheetViews>
    <sheetView tabSelected="1" workbookViewId="0"/>
  </sheetViews>
  <sheetFormatPr baseColWidth="10" defaultColWidth="16.5" defaultRowHeight="20" x14ac:dyDescent="0"/>
  <cols>
    <col min="1" max="1" width="16.5" style="1"/>
    <col min="2" max="2" width="16.5" style="6"/>
    <col min="3" max="7" width="16.5" style="2"/>
    <col min="8" max="8" width="16.5" style="3"/>
    <col min="9" max="9" width="16.5" style="4"/>
    <col min="10" max="10" width="16.5" style="3"/>
    <col min="11" max="16384" width="16.5" style="2"/>
  </cols>
  <sheetData>
    <row r="1" spans="1:10">
      <c r="A1" s="13" t="s">
        <v>24</v>
      </c>
    </row>
    <row r="3" spans="1:10">
      <c r="A3" s="1" t="s">
        <v>0</v>
      </c>
    </row>
    <row r="5" spans="1:10">
      <c r="A5" s="1" t="s">
        <v>23</v>
      </c>
      <c r="B5" s="6" t="s">
        <v>19</v>
      </c>
    </row>
    <row r="6" spans="1:10">
      <c r="B6" s="6" t="s">
        <v>22</v>
      </c>
    </row>
    <row r="8" spans="1:10">
      <c r="A8" s="1" t="s">
        <v>1</v>
      </c>
      <c r="B8" s="6">
        <v>293.5</v>
      </c>
    </row>
    <row r="10" spans="1:10">
      <c r="H10" s="5" t="s">
        <v>16</v>
      </c>
      <c r="I10" s="6" t="s">
        <v>18</v>
      </c>
      <c r="J10" s="5" t="s">
        <v>20</v>
      </c>
    </row>
    <row r="11" spans="1:10">
      <c r="H11" s="5" t="s">
        <v>17</v>
      </c>
      <c r="I11" s="6" t="s">
        <v>19</v>
      </c>
      <c r="J11" s="5" t="s">
        <v>21</v>
      </c>
    </row>
    <row r="12" spans="1:10">
      <c r="H12" s="7">
        <v>293.5</v>
      </c>
      <c r="I12" s="4" t="s">
        <v>15</v>
      </c>
      <c r="J12" s="5">
        <v>14.85</v>
      </c>
    </row>
    <row r="13" spans="1:10">
      <c r="H13" s="8">
        <v>880.5</v>
      </c>
      <c r="I13" s="9">
        <f>LOG(H13/293.5,2^(1/1200))</f>
        <v>1901.9550008654219</v>
      </c>
      <c r="J13" s="3">
        <v>0.35</v>
      </c>
    </row>
    <row r="14" spans="1:10">
      <c r="H14" s="8">
        <v>1701.5</v>
      </c>
      <c r="I14" s="9">
        <f>LOG(H14/293.5,2^(1/1200))</f>
        <v>3042.4496914260026</v>
      </c>
      <c r="J14" s="3">
        <v>3.07</v>
      </c>
    </row>
    <row r="15" spans="1:10">
      <c r="H15" s="8">
        <v>1921.5</v>
      </c>
      <c r="I15" s="9">
        <f>LOG(H15/293.5,2^(1/1200))</f>
        <v>3252.9606815433594</v>
      </c>
      <c r="J15" s="3">
        <v>0.26</v>
      </c>
    </row>
    <row r="27" spans="1:10">
      <c r="A27" s="1" t="s">
        <v>2</v>
      </c>
      <c r="B27" s="6">
        <v>316</v>
      </c>
    </row>
    <row r="29" spans="1:10">
      <c r="H29" s="5" t="s">
        <v>16</v>
      </c>
      <c r="I29" s="6" t="s">
        <v>18</v>
      </c>
      <c r="J29" s="5" t="s">
        <v>20</v>
      </c>
    </row>
    <row r="30" spans="1:10">
      <c r="H30" s="5" t="s">
        <v>17</v>
      </c>
      <c r="I30" s="6" t="s">
        <v>19</v>
      </c>
      <c r="J30" s="5" t="s">
        <v>21</v>
      </c>
    </row>
    <row r="31" spans="1:10">
      <c r="H31" s="8">
        <v>127.5</v>
      </c>
      <c r="I31" s="10">
        <f>LOG(H31/316,2^(1/1200))</f>
        <v>-1571.3127735819226</v>
      </c>
      <c r="J31" s="3">
        <v>0.13</v>
      </c>
    </row>
    <row r="32" spans="1:10">
      <c r="H32" s="7">
        <v>316</v>
      </c>
      <c r="I32" s="4" t="s">
        <v>15</v>
      </c>
      <c r="J32" s="5">
        <v>6.93</v>
      </c>
    </row>
    <row r="33" spans="1:10">
      <c r="H33" s="8">
        <v>347</v>
      </c>
      <c r="I33" s="10">
        <f>LOG(H33/316,2^(1/1200))</f>
        <v>162.01332528139261</v>
      </c>
      <c r="J33" s="3">
        <v>0.14000000000000001</v>
      </c>
    </row>
    <row r="34" spans="1:10">
      <c r="H34" s="8">
        <v>475</v>
      </c>
      <c r="I34" s="10">
        <f>LOG(H34/316,2^(1/1200))</f>
        <v>705.60354604946144</v>
      </c>
      <c r="J34" s="3">
        <v>0.16</v>
      </c>
    </row>
    <row r="35" spans="1:10">
      <c r="H35" s="8">
        <v>632</v>
      </c>
      <c r="I35" s="10">
        <f>LOG(H35/316,2^(1/1200))</f>
        <v>1200.0000000000216</v>
      </c>
      <c r="J35" s="3">
        <v>0.12</v>
      </c>
    </row>
    <row r="36" spans="1:10">
      <c r="H36" s="8">
        <v>946.5</v>
      </c>
      <c r="I36" s="10">
        <f>LOG(H36/316,2^(1/1200))</f>
        <v>1899.2135370319572</v>
      </c>
      <c r="J36" s="3">
        <v>0.18</v>
      </c>
    </row>
    <row r="37" spans="1:10">
      <c r="H37" s="8">
        <v>1784.5</v>
      </c>
      <c r="I37" s="10">
        <f>LOG(H37/316,2^(1/1200))</f>
        <v>2997.028125446358</v>
      </c>
      <c r="J37" s="3">
        <v>0.53</v>
      </c>
    </row>
    <row r="38" spans="1:10">
      <c r="H38" s="8">
        <v>1846</v>
      </c>
      <c r="I38" s="10">
        <f>LOG(H38/316,2^(1/1200))</f>
        <v>3055.6873073624606</v>
      </c>
      <c r="J38" s="3">
        <v>0.34</v>
      </c>
    </row>
    <row r="39" spans="1:10">
      <c r="H39" s="8">
        <v>2900</v>
      </c>
      <c r="I39" s="10">
        <f>LOG(H39/316,2^(1/1200))</f>
        <v>3837.667724070302</v>
      </c>
      <c r="J39" s="3">
        <v>0.13</v>
      </c>
    </row>
    <row r="46" spans="1:10">
      <c r="A46" s="1" t="s">
        <v>3</v>
      </c>
      <c r="B46" s="6">
        <v>345.5</v>
      </c>
    </row>
    <row r="48" spans="1:10">
      <c r="H48" s="5" t="s">
        <v>16</v>
      </c>
      <c r="I48" s="6" t="s">
        <v>18</v>
      </c>
      <c r="J48" s="5" t="s">
        <v>20</v>
      </c>
    </row>
    <row r="49" spans="8:10">
      <c r="H49" s="5" t="s">
        <v>17</v>
      </c>
      <c r="I49" s="6" t="s">
        <v>19</v>
      </c>
      <c r="J49" s="5" t="s">
        <v>21</v>
      </c>
    </row>
    <row r="50" spans="8:10">
      <c r="H50" s="7">
        <v>345.5</v>
      </c>
      <c r="I50" s="4" t="s">
        <v>15</v>
      </c>
      <c r="J50" s="5">
        <v>21.81</v>
      </c>
    </row>
    <row r="51" spans="8:10">
      <c r="H51" s="8">
        <v>690.5</v>
      </c>
      <c r="I51" s="10">
        <f>LOG(H51/345.5,2^(1/1200))</f>
        <v>1198.7468446437724</v>
      </c>
      <c r="J51" s="3">
        <v>0.77</v>
      </c>
    </row>
    <row r="52" spans="8:10">
      <c r="H52" s="8">
        <v>1036</v>
      </c>
      <c r="I52" s="10">
        <f>LOG(H52/345.5,2^(1/1200))</f>
        <v>1901.1196647579886</v>
      </c>
      <c r="J52" s="3">
        <v>0.49</v>
      </c>
    </row>
    <row r="53" spans="8:10">
      <c r="H53" s="8">
        <v>1822</v>
      </c>
      <c r="I53" s="10">
        <f>LOG(H53/345.5,2^(1/1200))</f>
        <v>2878.5184120966023</v>
      </c>
      <c r="J53" s="3">
        <v>0.39</v>
      </c>
    </row>
    <row r="54" spans="8:10">
      <c r="H54" s="8">
        <v>1935</v>
      </c>
      <c r="I54" s="10">
        <f>LOG(H54/345.5,2^(1/1200))</f>
        <v>2982.691140772271</v>
      </c>
      <c r="J54" s="3">
        <v>1.88</v>
      </c>
    </row>
    <row r="65" spans="1:10">
      <c r="A65" s="1" t="s">
        <v>4</v>
      </c>
      <c r="B65" s="6">
        <v>404</v>
      </c>
    </row>
    <row r="67" spans="1:10">
      <c r="H67" s="5" t="s">
        <v>16</v>
      </c>
      <c r="I67" s="6" t="s">
        <v>18</v>
      </c>
      <c r="J67" s="5" t="s">
        <v>20</v>
      </c>
    </row>
    <row r="68" spans="1:10">
      <c r="H68" s="5" t="s">
        <v>17</v>
      </c>
      <c r="I68" s="6" t="s">
        <v>19</v>
      </c>
      <c r="J68" s="5" t="s">
        <v>21</v>
      </c>
    </row>
    <row r="69" spans="1:10">
      <c r="H69" s="7">
        <v>404</v>
      </c>
      <c r="I69" s="4" t="s">
        <v>15</v>
      </c>
      <c r="J69" s="5">
        <v>13.01</v>
      </c>
    </row>
    <row r="70" spans="1:10">
      <c r="H70" s="8">
        <v>464</v>
      </c>
      <c r="I70" s="10">
        <f>LOG(H70/404,2^(1/1200))</f>
        <v>239.72341485093705</v>
      </c>
      <c r="J70" s="3">
        <v>0.24</v>
      </c>
    </row>
    <row r="71" spans="1:10">
      <c r="H71" s="8">
        <v>808</v>
      </c>
      <c r="I71" s="10">
        <f>LOG(H71/404,2^(1/1200))</f>
        <v>1200.0000000000216</v>
      </c>
      <c r="J71" s="3">
        <v>0.43</v>
      </c>
    </row>
    <row r="72" spans="1:10">
      <c r="H72" s="8">
        <v>1156.5</v>
      </c>
      <c r="I72" s="10">
        <f>LOG(H72/404,2^(1/1200))</f>
        <v>1820.8056814613078</v>
      </c>
      <c r="J72" s="3">
        <v>0.51</v>
      </c>
    </row>
    <row r="84" spans="1:10">
      <c r="A84" s="1" t="s">
        <v>5</v>
      </c>
      <c r="B84" s="6">
        <v>435.5</v>
      </c>
    </row>
    <row r="86" spans="1:10">
      <c r="H86" s="5" t="s">
        <v>16</v>
      </c>
      <c r="I86" s="6" t="s">
        <v>18</v>
      </c>
      <c r="J86" s="5" t="s">
        <v>20</v>
      </c>
    </row>
    <row r="87" spans="1:10">
      <c r="H87" s="5" t="s">
        <v>17</v>
      </c>
      <c r="I87" s="6" t="s">
        <v>19</v>
      </c>
      <c r="J87" s="5" t="s">
        <v>21</v>
      </c>
    </row>
    <row r="88" spans="1:10">
      <c r="H88" s="7">
        <v>435.5</v>
      </c>
      <c r="I88" s="4" t="s">
        <v>15</v>
      </c>
      <c r="J88" s="5">
        <v>25.11</v>
      </c>
    </row>
    <row r="89" spans="1:10">
      <c r="H89" s="8">
        <v>870.5</v>
      </c>
      <c r="I89" s="10">
        <f>LOG(H89/435.5,2^(1/1200))</f>
        <v>1199.0058948627052</v>
      </c>
      <c r="J89" s="3">
        <v>0.73</v>
      </c>
    </row>
    <row r="90" spans="1:10">
      <c r="H90" s="8">
        <v>2187</v>
      </c>
      <c r="I90" s="10">
        <f>LOG(H90/435.5,2^(1/1200))</f>
        <v>2793.8503157391247</v>
      </c>
      <c r="J90" s="3">
        <v>0.39</v>
      </c>
    </row>
    <row r="91" spans="1:10">
      <c r="H91" s="8">
        <v>2223</v>
      </c>
      <c r="I91" s="10">
        <f>LOG(H91/435.5,2^(1/1200))</f>
        <v>2822.1159893138015</v>
      </c>
      <c r="J91" s="3">
        <v>0.39</v>
      </c>
    </row>
    <row r="103" spans="1:10">
      <c r="A103" s="1" t="s">
        <v>6</v>
      </c>
      <c r="B103" s="6">
        <v>464</v>
      </c>
    </row>
    <row r="105" spans="1:10">
      <c r="H105" s="5" t="s">
        <v>16</v>
      </c>
      <c r="I105" s="6" t="s">
        <v>18</v>
      </c>
      <c r="J105" s="5" t="s">
        <v>20</v>
      </c>
    </row>
    <row r="106" spans="1:10">
      <c r="H106" s="5" t="s">
        <v>17</v>
      </c>
      <c r="I106" s="6" t="s">
        <v>19</v>
      </c>
      <c r="J106" s="5" t="s">
        <v>21</v>
      </c>
    </row>
    <row r="107" spans="1:10">
      <c r="H107" s="7">
        <v>464</v>
      </c>
      <c r="I107" s="4" t="s">
        <v>15</v>
      </c>
      <c r="J107" s="5">
        <v>24.64</v>
      </c>
    </row>
    <row r="108" spans="1:10">
      <c r="H108" s="8">
        <v>928.5</v>
      </c>
      <c r="I108" s="10">
        <f>LOG(H108/464,2^(1/1200))</f>
        <v>1200.93252576944</v>
      </c>
      <c r="J108" s="3">
        <v>1.35</v>
      </c>
    </row>
    <row r="109" spans="1:10">
      <c r="H109" s="8">
        <v>2447</v>
      </c>
      <c r="I109" s="10">
        <f>LOG(H109/464,2^(1/1200))</f>
        <v>2878.580869142233</v>
      </c>
      <c r="J109" s="3">
        <v>0.46</v>
      </c>
    </row>
    <row r="122" spans="1:10">
      <c r="A122" s="1" t="s">
        <v>7</v>
      </c>
      <c r="B122" s="6">
        <v>520.5</v>
      </c>
    </row>
    <row r="124" spans="1:10">
      <c r="H124" s="5" t="s">
        <v>16</v>
      </c>
      <c r="I124" s="6" t="s">
        <v>18</v>
      </c>
      <c r="J124" s="5" t="s">
        <v>20</v>
      </c>
    </row>
    <row r="125" spans="1:10">
      <c r="H125" s="5" t="s">
        <v>17</v>
      </c>
      <c r="I125" s="6" t="s">
        <v>19</v>
      </c>
      <c r="J125" s="5" t="s">
        <v>21</v>
      </c>
    </row>
    <row r="126" spans="1:10">
      <c r="H126" s="7">
        <v>520.5</v>
      </c>
      <c r="I126" s="11" t="s">
        <v>15</v>
      </c>
      <c r="J126" s="5">
        <v>6.93</v>
      </c>
    </row>
    <row r="127" spans="1:10">
      <c r="H127" s="8">
        <v>4684</v>
      </c>
      <c r="I127" s="10">
        <f>LOG(H127/520.5,2^(1/1200))</f>
        <v>3803.7252086422259</v>
      </c>
      <c r="J127" s="3">
        <v>0.14000000000000001</v>
      </c>
    </row>
    <row r="141" spans="1:10">
      <c r="A141" s="1" t="s">
        <v>8</v>
      </c>
      <c r="B141" s="6">
        <v>593.5</v>
      </c>
    </row>
    <row r="143" spans="1:10">
      <c r="H143" s="5" t="s">
        <v>16</v>
      </c>
      <c r="I143" s="6" t="s">
        <v>18</v>
      </c>
      <c r="J143" s="5" t="s">
        <v>20</v>
      </c>
    </row>
    <row r="144" spans="1:10">
      <c r="H144" s="5" t="s">
        <v>17</v>
      </c>
      <c r="I144" s="6" t="s">
        <v>19</v>
      </c>
      <c r="J144" s="5" t="s">
        <v>21</v>
      </c>
    </row>
    <row r="145" spans="1:10">
      <c r="H145" s="7">
        <v>593.5</v>
      </c>
      <c r="I145" s="4" t="s">
        <v>15</v>
      </c>
      <c r="J145" s="5">
        <v>30.09</v>
      </c>
    </row>
    <row r="160" spans="1:10">
      <c r="A160" s="1" t="s">
        <v>9</v>
      </c>
      <c r="B160" s="6">
        <v>640.5</v>
      </c>
    </row>
    <row r="162" spans="8:10">
      <c r="H162" s="5" t="s">
        <v>16</v>
      </c>
      <c r="I162" s="6" t="s">
        <v>18</v>
      </c>
      <c r="J162" s="5" t="s">
        <v>20</v>
      </c>
    </row>
    <row r="163" spans="8:10">
      <c r="H163" s="5" t="s">
        <v>17</v>
      </c>
      <c r="I163" s="6" t="s">
        <v>19</v>
      </c>
      <c r="J163" s="5" t="s">
        <v>21</v>
      </c>
    </row>
    <row r="164" spans="8:10">
      <c r="H164" s="7">
        <v>640.5</v>
      </c>
      <c r="I164" s="4" t="s">
        <v>15</v>
      </c>
      <c r="J164" s="5">
        <v>12.22</v>
      </c>
    </row>
    <row r="179" spans="1:10">
      <c r="A179" s="1" t="s">
        <v>10</v>
      </c>
      <c r="B179" s="6">
        <v>697</v>
      </c>
    </row>
    <row r="181" spans="1:10">
      <c r="H181" s="5" t="s">
        <v>16</v>
      </c>
      <c r="I181" s="6" t="s">
        <v>18</v>
      </c>
      <c r="J181" s="5" t="s">
        <v>20</v>
      </c>
    </row>
    <row r="182" spans="1:10">
      <c r="H182" s="5" t="s">
        <v>17</v>
      </c>
      <c r="I182" s="6" t="s">
        <v>19</v>
      </c>
      <c r="J182" s="5" t="s">
        <v>21</v>
      </c>
    </row>
    <row r="183" spans="1:10">
      <c r="H183" s="7">
        <v>697</v>
      </c>
      <c r="I183" s="4" t="s">
        <v>15</v>
      </c>
      <c r="J183" s="5">
        <v>6.71</v>
      </c>
    </row>
    <row r="198" spans="1:10">
      <c r="A198" s="1" t="s">
        <v>11</v>
      </c>
      <c r="B198" s="6">
        <v>821</v>
      </c>
    </row>
    <row r="200" spans="1:10">
      <c r="H200" s="5" t="s">
        <v>16</v>
      </c>
      <c r="I200" s="6" t="s">
        <v>18</v>
      </c>
      <c r="J200" s="5" t="s">
        <v>20</v>
      </c>
    </row>
    <row r="201" spans="1:10">
      <c r="H201" s="5" t="s">
        <v>17</v>
      </c>
      <c r="I201" s="6" t="s">
        <v>19</v>
      </c>
      <c r="J201" s="5" t="s">
        <v>21</v>
      </c>
    </row>
    <row r="202" spans="1:10">
      <c r="H202" s="7">
        <v>821</v>
      </c>
      <c r="I202" s="4" t="s">
        <v>15</v>
      </c>
      <c r="J202" s="5">
        <v>8.5399999999999991</v>
      </c>
    </row>
    <row r="217" spans="1:10">
      <c r="A217" s="1" t="s">
        <v>12</v>
      </c>
      <c r="B217" s="6">
        <v>883</v>
      </c>
    </row>
    <row r="219" spans="1:10">
      <c r="H219" s="5" t="s">
        <v>16</v>
      </c>
      <c r="I219" s="6" t="s">
        <v>18</v>
      </c>
      <c r="J219" s="5" t="s">
        <v>20</v>
      </c>
    </row>
    <row r="220" spans="1:10">
      <c r="H220" s="5" t="s">
        <v>17</v>
      </c>
      <c r="I220" s="6" t="s">
        <v>19</v>
      </c>
      <c r="J220" s="5" t="s">
        <v>21</v>
      </c>
    </row>
    <row r="221" spans="1:10">
      <c r="H221" s="12">
        <v>883</v>
      </c>
      <c r="I221" s="4" t="s">
        <v>15</v>
      </c>
      <c r="J221" s="5">
        <v>8.52</v>
      </c>
    </row>
    <row r="236" spans="1:10">
      <c r="A236" s="1" t="s">
        <v>13</v>
      </c>
      <c r="B236" s="6">
        <v>940</v>
      </c>
    </row>
    <row r="238" spans="1:10">
      <c r="H238" s="5" t="s">
        <v>16</v>
      </c>
      <c r="I238" s="6" t="s">
        <v>18</v>
      </c>
      <c r="J238" s="5" t="s">
        <v>20</v>
      </c>
    </row>
    <row r="239" spans="1:10">
      <c r="H239" s="5" t="s">
        <v>17</v>
      </c>
      <c r="I239" s="6" t="s">
        <v>19</v>
      </c>
      <c r="J239" s="5" t="s">
        <v>21</v>
      </c>
    </row>
    <row r="240" spans="1:10">
      <c r="H240" s="7">
        <v>940</v>
      </c>
      <c r="I240" s="4" t="s">
        <v>15</v>
      </c>
      <c r="J240" s="5">
        <v>14.2</v>
      </c>
    </row>
    <row r="255" spans="1:2">
      <c r="A255" s="1" t="s">
        <v>14</v>
      </c>
      <c r="B255" s="6">
        <v>1058.5</v>
      </c>
    </row>
    <row r="257" spans="8:10">
      <c r="H257" s="5" t="s">
        <v>16</v>
      </c>
      <c r="I257" s="6" t="s">
        <v>18</v>
      </c>
      <c r="J257" s="5" t="s">
        <v>20</v>
      </c>
    </row>
    <row r="258" spans="8:10">
      <c r="H258" s="5" t="s">
        <v>17</v>
      </c>
      <c r="I258" s="6" t="s">
        <v>19</v>
      </c>
      <c r="J258" s="5" t="s">
        <v>21</v>
      </c>
    </row>
    <row r="259" spans="8:10">
      <c r="H259" s="7">
        <v>1058.5</v>
      </c>
      <c r="I259" s="4" t="s">
        <v>15</v>
      </c>
      <c r="J259" s="5">
        <v>4.37</v>
      </c>
    </row>
  </sheetData>
  <sortState ref="H193:J193">
    <sortCondition ref="H193"/>
  </sortState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York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 Rahn</dc:creator>
  <cp:lastModifiedBy>Jay Rahn</cp:lastModifiedBy>
  <dcterms:created xsi:type="dcterms:W3CDTF">2016-04-04T11:03:55Z</dcterms:created>
  <dcterms:modified xsi:type="dcterms:W3CDTF">2016-04-04T21:16:52Z</dcterms:modified>
</cp:coreProperties>
</file>