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campus_1styrmath\lecture material\SumonM_module1\final material\"/>
    </mc:Choice>
  </mc:AlternateContent>
  <bookViews>
    <workbookView xWindow="0" yWindow="0" windowWidth="19200" windowHeight="6473" activeTab="2"/>
  </bookViews>
  <sheets>
    <sheet name="Basic NBA stats 2017-18 season" sheetId="1" r:id="rId1"/>
    <sheet name="extra NBA stats" sheetId="2" r:id="rId2"/>
    <sheet name="Model of infections" sheetId="3" r:id="rId3"/>
  </sheets>
  <calcPr calcId="162913"/>
</workbook>
</file>

<file path=xl/calcChain.xml><?xml version="1.0" encoding="utf-8"?>
<calcChain xmlns="http://schemas.openxmlformats.org/spreadsheetml/2006/main">
  <c r="B6" i="3" l="1"/>
  <c r="F6" i="3"/>
  <c r="J6" i="3"/>
  <c r="N6" i="3"/>
  <c r="B7" i="3"/>
  <c r="F7" i="3"/>
  <c r="J7" i="3"/>
  <c r="N7" i="3"/>
  <c r="B8" i="3"/>
  <c r="F8" i="3"/>
  <c r="J8" i="3"/>
  <c r="N8" i="3"/>
  <c r="B9" i="3"/>
  <c r="F9" i="3"/>
  <c r="J9" i="3"/>
  <c r="N9" i="3"/>
  <c r="B10" i="3"/>
  <c r="F10" i="3"/>
  <c r="J10" i="3"/>
  <c r="N10" i="3"/>
  <c r="B11" i="3"/>
  <c r="F11" i="3"/>
  <c r="J11" i="3"/>
  <c r="N11" i="3"/>
  <c r="B12" i="3"/>
  <c r="F12" i="3"/>
  <c r="J12" i="3"/>
  <c r="N12" i="3"/>
  <c r="B13" i="3"/>
  <c r="F13" i="3"/>
  <c r="J13" i="3"/>
  <c r="N13" i="3"/>
  <c r="B14" i="3"/>
  <c r="F14" i="3"/>
  <c r="J14" i="3"/>
  <c r="N14" i="3"/>
  <c r="B15" i="3"/>
  <c r="D19" i="3"/>
  <c r="B24" i="3" s="1"/>
  <c r="B22" i="3"/>
  <c r="B23" i="3"/>
  <c r="B25" i="3"/>
  <c r="B26" i="3"/>
  <c r="B27" i="3"/>
  <c r="B29" i="3"/>
  <c r="B30" i="3"/>
  <c r="B28" i="3" l="1"/>
  <c r="L4" i="1" l="1"/>
  <c r="L35" i="1"/>
  <c r="L34" i="1"/>
  <c r="L30" i="1"/>
  <c r="L33" i="1"/>
  <c r="L27" i="1"/>
  <c r="L32" i="1"/>
  <c r="L31" i="1"/>
  <c r="L25" i="1"/>
  <c r="L26" i="1"/>
  <c r="L29" i="1"/>
  <c r="L28" i="1"/>
  <c r="L23" i="1"/>
  <c r="L22" i="1"/>
  <c r="L21" i="1"/>
  <c r="L20" i="1"/>
  <c r="L19" i="1"/>
  <c r="L13" i="1"/>
  <c r="L14" i="1"/>
  <c r="L16" i="1"/>
  <c r="L10" i="1"/>
  <c r="L11" i="1"/>
  <c r="L3" i="1"/>
  <c r="L5" i="1"/>
  <c r="L15" i="1"/>
  <c r="L7" i="1"/>
  <c r="L6" i="1"/>
  <c r="L12" i="1"/>
  <c r="L8" i="1"/>
  <c r="L9" i="1"/>
  <c r="V34" i="2" l="1"/>
  <c r="K34" i="2"/>
  <c r="V33" i="2"/>
  <c r="K33" i="2"/>
  <c r="V32" i="2"/>
  <c r="K32" i="2"/>
  <c r="V31" i="2"/>
  <c r="K31" i="2"/>
  <c r="V30" i="2"/>
  <c r="K30" i="2"/>
  <c r="V29" i="2"/>
  <c r="K29" i="2"/>
  <c r="V28" i="2"/>
  <c r="K28" i="2"/>
  <c r="V27" i="2"/>
  <c r="K27" i="2"/>
  <c r="V26" i="2"/>
  <c r="K26" i="2"/>
  <c r="V25" i="2"/>
  <c r="K25" i="2"/>
  <c r="V24" i="2"/>
  <c r="K24" i="2"/>
  <c r="V22" i="2"/>
  <c r="K22" i="2"/>
  <c r="V21" i="2"/>
  <c r="K21" i="2"/>
  <c r="V20" i="2"/>
  <c r="K20" i="2"/>
  <c r="V19" i="2"/>
  <c r="K19" i="2"/>
  <c r="V18" i="2"/>
  <c r="K18" i="2"/>
  <c r="V16" i="2"/>
  <c r="K16" i="2"/>
  <c r="V15" i="2"/>
  <c r="K15" i="2"/>
  <c r="V14" i="2"/>
  <c r="K14" i="2"/>
  <c r="V13" i="2"/>
  <c r="K13" i="2"/>
  <c r="V12" i="2"/>
  <c r="K12" i="2"/>
  <c r="V11" i="2"/>
  <c r="K11" i="2"/>
  <c r="V10" i="2"/>
  <c r="K10" i="2"/>
  <c r="V9" i="2"/>
  <c r="K9" i="2"/>
  <c r="V8" i="2"/>
  <c r="K8" i="2"/>
  <c r="V7" i="2"/>
  <c r="K7" i="2"/>
  <c r="V6" i="2"/>
  <c r="K6" i="2"/>
  <c r="V5" i="2"/>
  <c r="K5" i="2"/>
  <c r="V4" i="2"/>
  <c r="K4" i="2"/>
  <c r="V3" i="2"/>
  <c r="K3" i="2"/>
</calcChain>
</file>

<file path=xl/sharedStrings.xml><?xml version="1.0" encoding="utf-8"?>
<sst xmlns="http://schemas.openxmlformats.org/spreadsheetml/2006/main" count="250" uniqueCount="132">
  <si>
    <t>Name</t>
  </si>
  <si>
    <t>Team</t>
  </si>
  <si>
    <t>Games</t>
  </si>
  <si>
    <t>Points</t>
  </si>
  <si>
    <t>ReBounds</t>
  </si>
  <si>
    <t>Assists</t>
  </si>
  <si>
    <t>Steals</t>
  </si>
  <si>
    <t>Blocks</t>
  </si>
  <si>
    <t>Missed Field Goals</t>
  </si>
  <si>
    <t>Missed Free Throws</t>
  </si>
  <si>
    <t>Turnovers</t>
  </si>
  <si>
    <t>Efficiency</t>
  </si>
  <si>
    <t>Ranking</t>
  </si>
  <si>
    <t xml:space="preserve">Symbol </t>
  </si>
  <si>
    <t>GP</t>
  </si>
  <si>
    <t>PTS (+)</t>
  </si>
  <si>
    <t>REB (+)</t>
  </si>
  <si>
    <t>AST (+)</t>
  </si>
  <si>
    <t>STL (+)</t>
  </si>
  <si>
    <t>BLK (+)</t>
  </si>
  <si>
    <t>Missed FG (-)</t>
  </si>
  <si>
    <t>Missed FT (-)</t>
  </si>
  <si>
    <t>TO (-)</t>
  </si>
  <si>
    <t>EFF</t>
  </si>
  <si>
    <t>LeBron James</t>
  </si>
  <si>
    <t>CLE</t>
  </si>
  <si>
    <t>Stephen Curry</t>
  </si>
  <si>
    <t>GSW</t>
  </si>
  <si>
    <t>Kevin Durant</t>
  </si>
  <si>
    <t>Damian Lillard</t>
  </si>
  <si>
    <t>POR</t>
  </si>
  <si>
    <t>James Harden</t>
  </si>
  <si>
    <t>HOU</t>
  </si>
  <si>
    <t>Russell Westbrook</t>
  </si>
  <si>
    <t>OKC</t>
  </si>
  <si>
    <t>Bradley Beal</t>
  </si>
  <si>
    <t>WAS</t>
  </si>
  <si>
    <t>Giannis Antetokounmpo</t>
  </si>
  <si>
    <t>MIL</t>
  </si>
  <si>
    <t>Anthony Davis</t>
  </si>
  <si>
    <t>NOP</t>
  </si>
  <si>
    <t>Joel Embiid</t>
  </si>
  <si>
    <t>PHI</t>
  </si>
  <si>
    <t>Nikola Jokić</t>
  </si>
  <si>
    <t>DEN</t>
  </si>
  <si>
    <t>Jayson Tatum</t>
  </si>
  <si>
    <t>BOS</t>
  </si>
  <si>
    <t>Rudy Gobert</t>
  </si>
  <si>
    <t>UTA</t>
  </si>
  <si>
    <t>Jimmy Butler</t>
  </si>
  <si>
    <t>MIN</t>
  </si>
  <si>
    <t>Kyle Lowry</t>
  </si>
  <si>
    <t>TOR</t>
  </si>
  <si>
    <t>Fred VanVleet</t>
  </si>
  <si>
    <t>OG Anunoby</t>
  </si>
  <si>
    <t>Pascal Siakam</t>
  </si>
  <si>
    <t>DeMar DeRozan</t>
  </si>
  <si>
    <t>Michael Jordan</t>
  </si>
  <si>
    <t>CHI</t>
  </si>
  <si>
    <t>Larry Bird</t>
  </si>
  <si>
    <t>Magic Johnson</t>
  </si>
  <si>
    <t>LAL</t>
  </si>
  <si>
    <t>Shaquille O'Neal</t>
  </si>
  <si>
    <t>Charles Barkley</t>
  </si>
  <si>
    <t>Kobe Bryant</t>
  </si>
  <si>
    <t>Kareem Abdul-Jabbar</t>
  </si>
  <si>
    <t>Allen Iverson</t>
  </si>
  <si>
    <t>Dwyane Wade</t>
  </si>
  <si>
    <t>MIA</t>
  </si>
  <si>
    <t>Ray Allen</t>
  </si>
  <si>
    <t>Bruce Bowen</t>
  </si>
  <si>
    <t>Age</t>
  </si>
  <si>
    <t>Position</t>
  </si>
  <si>
    <t>Mins Plyd</t>
  </si>
  <si>
    <t>Field Goals</t>
  </si>
  <si>
    <t>Field Goal Attempts</t>
  </si>
  <si>
    <t>Field Goal%</t>
  </si>
  <si>
    <t>3 Pointers</t>
  </si>
  <si>
    <t>3 Point Attempts</t>
  </si>
  <si>
    <t>3 Pointer %</t>
  </si>
  <si>
    <t>2 Pointers</t>
  </si>
  <si>
    <t>2 Point Attempts</t>
  </si>
  <si>
    <t>2 Point %</t>
  </si>
  <si>
    <t>Effective Field Goal%</t>
  </si>
  <si>
    <t>Free Throws</t>
  </si>
  <si>
    <t>Free Throw Attempts</t>
  </si>
  <si>
    <t>Free Throw %</t>
  </si>
  <si>
    <t>Offensive ReBounds</t>
  </si>
  <si>
    <t>Defensive ReBounds</t>
  </si>
  <si>
    <t>Total ReBounds</t>
  </si>
  <si>
    <t>Personal Fouls</t>
  </si>
  <si>
    <t>Pos</t>
  </si>
  <si>
    <t>MP</t>
  </si>
  <si>
    <t>PTS</t>
  </si>
  <si>
    <t>FG</t>
  </si>
  <si>
    <t>FGA</t>
  </si>
  <si>
    <t>FG%</t>
  </si>
  <si>
    <t>Missed FG</t>
  </si>
  <si>
    <t>3P</t>
  </si>
  <si>
    <t>3PA</t>
  </si>
  <si>
    <t>3P%</t>
  </si>
  <si>
    <t>2P</t>
  </si>
  <si>
    <t>2PA</t>
  </si>
  <si>
    <t>2P%</t>
  </si>
  <si>
    <t>eFG%</t>
  </si>
  <si>
    <t>FT</t>
  </si>
  <si>
    <t>FTA</t>
  </si>
  <si>
    <t>FT%</t>
  </si>
  <si>
    <t>Missed FT</t>
  </si>
  <si>
    <t>ORB</t>
  </si>
  <si>
    <t>DRB</t>
  </si>
  <si>
    <t>TRB</t>
  </si>
  <si>
    <t>AST</t>
  </si>
  <si>
    <t>STL</t>
  </si>
  <si>
    <t>BLK</t>
  </si>
  <si>
    <t>TOV</t>
  </si>
  <si>
    <t>PF</t>
  </si>
  <si>
    <t>PG</t>
  </si>
  <si>
    <t>SF</t>
  </si>
  <si>
    <t>SG</t>
  </si>
  <si>
    <t>C</t>
  </si>
  <si>
    <t>New infections</t>
  </si>
  <si>
    <t>Day</t>
  </si>
  <si>
    <r>
      <rPr>
        <b/>
        <sz val="10"/>
        <color rgb="FF000000"/>
        <rFont val="Arial"/>
        <family val="2"/>
      </rPr>
      <t>R</t>
    </r>
    <r>
      <rPr>
        <b/>
        <vertAlign val="subscript"/>
        <sz val="10"/>
        <color rgb="FF000000"/>
        <rFont val="Arial"/>
        <family val="2"/>
      </rPr>
      <t>0</t>
    </r>
  </si>
  <si>
    <t>Value of n</t>
  </si>
  <si>
    <t>Value of p</t>
  </si>
  <si>
    <t>General model</t>
  </si>
  <si>
    <r>
      <t xml:space="preserve">Vaccinations: </t>
    </r>
    <r>
      <rPr>
        <b/>
        <sz val="10"/>
        <color rgb="FFFF0000"/>
        <rFont val="Arial"/>
      </rPr>
      <t>p = 0.04</t>
    </r>
    <r>
      <rPr>
        <b/>
        <sz val="10"/>
        <color theme="1"/>
        <rFont val="Arial"/>
      </rPr>
      <t>, n</t>
    </r>
    <r>
      <rPr>
        <b/>
        <sz val="10"/>
        <color rgb="FF0000FF"/>
        <rFont val="Arial"/>
      </rPr>
      <t xml:space="preserve"> = 20;  </t>
    </r>
    <r>
      <rPr>
        <b/>
        <sz val="10"/>
        <color rgb="FFC00000"/>
        <rFont val="Arial"/>
        <family val="2"/>
      </rPr>
      <t>np = 0.8</t>
    </r>
  </si>
  <si>
    <r>
      <t xml:space="preserve">Strict lockdown: </t>
    </r>
    <r>
      <rPr>
        <b/>
        <sz val="10"/>
        <color rgb="FFFF0000"/>
        <rFont val="Arial"/>
      </rPr>
      <t>p = 0.3</t>
    </r>
    <r>
      <rPr>
        <b/>
        <sz val="10"/>
        <color theme="1"/>
        <rFont val="Arial"/>
      </rPr>
      <t>, n</t>
    </r>
    <r>
      <rPr>
        <b/>
        <sz val="10"/>
        <color rgb="FF0000FF"/>
        <rFont val="Arial"/>
      </rPr>
      <t xml:space="preserve"> = 2;   </t>
    </r>
    <r>
      <rPr>
        <b/>
        <sz val="10"/>
        <color rgb="FFC00000"/>
        <rFont val="Arial"/>
        <family val="2"/>
      </rPr>
      <t>np = 0.6</t>
    </r>
  </si>
  <si>
    <r>
      <t xml:space="preserve">Lockdown: </t>
    </r>
    <r>
      <rPr>
        <b/>
        <sz val="10"/>
        <color rgb="FFFF0000"/>
        <rFont val="Arial"/>
      </rPr>
      <t>p = 0.3</t>
    </r>
    <r>
      <rPr>
        <b/>
        <sz val="10"/>
        <color theme="1"/>
        <rFont val="Arial"/>
      </rPr>
      <t>, n</t>
    </r>
    <r>
      <rPr>
        <b/>
        <sz val="10"/>
        <color rgb="FF0000FF"/>
        <rFont val="Arial"/>
      </rPr>
      <t xml:space="preserve"> = 5;   </t>
    </r>
    <r>
      <rPr>
        <b/>
        <sz val="10"/>
        <color rgb="FFC00000"/>
        <rFont val="Arial"/>
        <family val="2"/>
      </rPr>
      <t>np = 1.5</t>
    </r>
  </si>
  <si>
    <r>
      <t xml:space="preserve">Basic model: </t>
    </r>
    <r>
      <rPr>
        <b/>
        <sz val="10"/>
        <color rgb="FFFF0000"/>
        <rFont val="Arial"/>
      </rPr>
      <t>p = 0.3</t>
    </r>
    <r>
      <rPr>
        <b/>
        <sz val="10"/>
        <color theme="1"/>
        <rFont val="Arial"/>
      </rPr>
      <t xml:space="preserve">, </t>
    </r>
    <r>
      <rPr>
        <b/>
        <sz val="10"/>
        <color theme="4" tint="-0.249977111117893"/>
        <rFont val="Arial"/>
        <family val="2"/>
      </rPr>
      <t xml:space="preserve">n = 20;  </t>
    </r>
    <r>
      <rPr>
        <b/>
        <sz val="10"/>
        <color rgb="FF0000FF"/>
        <rFont val="Arial"/>
      </rPr>
      <t xml:space="preserve"> </t>
    </r>
    <r>
      <rPr>
        <b/>
        <sz val="10"/>
        <color rgb="FFC00000"/>
        <rFont val="Arial"/>
        <family val="2"/>
      </rPr>
      <t>np = 6</t>
    </r>
  </si>
  <si>
    <t>Model of infections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</si>
</sst>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rgb="FF000000"/>
      <name val="Arial"/>
    </font>
    <font>
      <sz val="11"/>
      <color rgb="FFC00000"/>
      <name val="Calibri"/>
    </font>
    <font>
      <sz val="11"/>
      <color rgb="FF000000"/>
      <name val="Calibri"/>
    </font>
    <font>
      <sz val="11"/>
      <color rgb="FF00B0F0"/>
      <name val="Calibri"/>
    </font>
    <font>
      <sz val="10"/>
      <color theme="1"/>
      <name val="Arial"/>
    </font>
    <font>
      <sz val="11"/>
      <name val="Calibri"/>
      <family val="2"/>
    </font>
    <font>
      <sz val="11"/>
      <color rgb="FFC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Arial"/>
      <family val="2"/>
    </font>
    <font>
      <sz val="10"/>
      <name val="Arial"/>
    </font>
    <font>
      <i/>
      <sz val="10"/>
      <name val="Arial"/>
    </font>
    <font>
      <b/>
      <sz val="10"/>
      <color theme="1"/>
      <name val="Arial"/>
    </font>
    <font>
      <b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b/>
      <sz val="10"/>
      <color rgb="FF0000FF"/>
      <name val="Arial"/>
    </font>
    <font>
      <b/>
      <sz val="10"/>
      <color rgb="FFFF0000"/>
      <name val="Arial"/>
    </font>
    <font>
      <b/>
      <sz val="10"/>
      <name val="Arial"/>
    </font>
    <font>
      <i/>
      <sz val="10"/>
      <color theme="1"/>
      <name val="Arial"/>
    </font>
    <font>
      <b/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98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/>
    <xf numFmtId="0" fontId="16" fillId="0" borderId="0" xfId="0" applyFont="1" applyAlignment="1"/>
    <xf numFmtId="0" fontId="0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10" fillId="0" borderId="0" xfId="0" applyFont="1" applyBorder="1" applyAlignment="1"/>
    <xf numFmtId="0" fontId="17" fillId="0" borderId="0" xfId="0" applyFont="1" applyAlignment="1">
      <alignment horizontal="center"/>
    </xf>
    <xf numFmtId="0" fontId="18" fillId="0" borderId="0" xfId="0" applyFont="1" applyBorder="1" applyAlignment="1"/>
    <xf numFmtId="0" fontId="18" fillId="0" borderId="0" xfId="0" applyFont="1" applyAlignment="1"/>
    <xf numFmtId="0" fontId="2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001"/>
  <sheetViews>
    <sheetView topLeftCell="B1" zoomScale="99" zoomScaleNormal="99" workbookViewId="0">
      <selection activeCell="L3" sqref="L3"/>
    </sheetView>
  </sheetViews>
  <sheetFormatPr defaultColWidth="14.46875" defaultRowHeight="15.75" customHeight="1" x14ac:dyDescent="0.4"/>
  <cols>
    <col min="2" max="2" width="8.05859375" customWidth="1"/>
    <col min="3" max="3" width="10.05859375" customWidth="1"/>
    <col min="4" max="4" width="10" customWidth="1"/>
    <col min="5" max="5" width="13.46875" customWidth="1"/>
    <col min="6" max="6" width="11.46875" customWidth="1"/>
    <col min="7" max="7" width="11" customWidth="1"/>
    <col min="8" max="8" width="14.46875" customWidth="1"/>
    <col min="11" max="11" width="14.46875" customWidth="1"/>
    <col min="12" max="12" width="13" customWidth="1"/>
  </cols>
  <sheetData>
    <row r="1" spans="1:13" s="10" customFormat="1" ht="15.75" customHeight="1" x14ac:dyDescent="0.5500000000000000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spans="1:13" s="11" customFormat="1" ht="15.75" customHeight="1" x14ac:dyDescent="0.55000000000000004">
      <c r="A2" s="9"/>
      <c r="B2" s="9"/>
      <c r="C2" s="9" t="s">
        <v>14</v>
      </c>
      <c r="D2" s="9" t="s">
        <v>15</v>
      </c>
      <c r="E2" s="9" t="s">
        <v>16</v>
      </c>
      <c r="F2" s="9" t="s">
        <v>17</v>
      </c>
      <c r="G2" s="9" t="s">
        <v>18</v>
      </c>
      <c r="H2" s="9" t="s">
        <v>19</v>
      </c>
      <c r="I2" s="9" t="s">
        <v>20</v>
      </c>
      <c r="J2" s="9" t="s">
        <v>21</v>
      </c>
      <c r="K2" s="9" t="s">
        <v>22</v>
      </c>
      <c r="L2" s="9" t="s">
        <v>23</v>
      </c>
      <c r="M2" s="9"/>
    </row>
    <row r="3" spans="1:13" ht="15.75" customHeight="1" x14ac:dyDescent="0.5">
      <c r="A3" s="7" t="s">
        <v>39</v>
      </c>
      <c r="B3" s="1" t="s">
        <v>40</v>
      </c>
      <c r="C3" s="1">
        <v>75</v>
      </c>
      <c r="D3" s="1">
        <v>2110</v>
      </c>
      <c r="E3" s="1">
        <v>832</v>
      </c>
      <c r="F3" s="1">
        <v>174</v>
      </c>
      <c r="G3" s="1">
        <v>115</v>
      </c>
      <c r="H3" s="1">
        <v>193</v>
      </c>
      <c r="I3" s="1">
        <v>682</v>
      </c>
      <c r="J3" s="1">
        <v>103</v>
      </c>
      <c r="K3" s="1">
        <v>162</v>
      </c>
      <c r="L3" s="1">
        <f t="shared" ref="L3:L16" si="0" xml:space="preserve"> (D3 + E3 + F3 + G3 + H3 - I3 - J3 - K3)/C3</f>
        <v>33.026666666666664</v>
      </c>
      <c r="M3" s="1"/>
    </row>
    <row r="4" spans="1:13" ht="15.75" customHeight="1" x14ac:dyDescent="0.5">
      <c r="A4" s="7" t="s">
        <v>24</v>
      </c>
      <c r="B4" s="1" t="s">
        <v>25</v>
      </c>
      <c r="C4" s="1">
        <v>82</v>
      </c>
      <c r="D4" s="1">
        <v>2251</v>
      </c>
      <c r="E4" s="1">
        <v>709</v>
      </c>
      <c r="F4" s="1">
        <v>747</v>
      </c>
      <c r="G4" s="1">
        <v>116</v>
      </c>
      <c r="H4" s="1">
        <v>71</v>
      </c>
      <c r="I4" s="1">
        <v>723</v>
      </c>
      <c r="J4" s="1">
        <v>143</v>
      </c>
      <c r="K4" s="1">
        <v>347</v>
      </c>
      <c r="L4" s="1">
        <f t="shared" si="0"/>
        <v>32.695121951219512</v>
      </c>
      <c r="M4" s="1"/>
    </row>
    <row r="5" spans="1:13" ht="15.75" customHeight="1" x14ac:dyDescent="0.5">
      <c r="A5" s="7" t="s">
        <v>37</v>
      </c>
      <c r="B5" s="1" t="s">
        <v>38</v>
      </c>
      <c r="C5" s="1">
        <v>75</v>
      </c>
      <c r="D5" s="1">
        <v>2014</v>
      </c>
      <c r="E5" s="1">
        <v>753</v>
      </c>
      <c r="F5" s="1">
        <v>361</v>
      </c>
      <c r="G5" s="1">
        <v>109</v>
      </c>
      <c r="H5" s="1">
        <v>106</v>
      </c>
      <c r="I5" s="1">
        <v>660</v>
      </c>
      <c r="J5" s="1">
        <v>154</v>
      </c>
      <c r="K5" s="1">
        <v>223</v>
      </c>
      <c r="L5" s="1">
        <f t="shared" si="0"/>
        <v>30.746666666666666</v>
      </c>
      <c r="M5" s="1"/>
    </row>
    <row r="6" spans="1:13" ht="15.75" customHeight="1" x14ac:dyDescent="0.5">
      <c r="A6" s="7" t="s">
        <v>31</v>
      </c>
      <c r="B6" s="1" t="s">
        <v>32</v>
      </c>
      <c r="C6" s="1">
        <v>72</v>
      </c>
      <c r="D6" s="1">
        <v>2191</v>
      </c>
      <c r="E6" s="1">
        <v>389</v>
      </c>
      <c r="F6" s="1">
        <v>630</v>
      </c>
      <c r="G6" s="1">
        <v>126</v>
      </c>
      <c r="H6" s="1">
        <v>50</v>
      </c>
      <c r="I6" s="1">
        <v>798</v>
      </c>
      <c r="J6" s="1">
        <v>103</v>
      </c>
      <c r="K6" s="1">
        <v>315</v>
      </c>
      <c r="L6" s="1">
        <f t="shared" si="0"/>
        <v>30.138888888888889</v>
      </c>
      <c r="M6" s="1"/>
    </row>
    <row r="7" spans="1:13" ht="15.75" customHeight="1" x14ac:dyDescent="0.5">
      <c r="A7" s="7" t="s">
        <v>33</v>
      </c>
      <c r="B7" s="1" t="s">
        <v>34</v>
      </c>
      <c r="C7" s="1">
        <v>80</v>
      </c>
      <c r="D7" s="1">
        <v>2028</v>
      </c>
      <c r="E7" s="1">
        <v>804</v>
      </c>
      <c r="F7" s="1">
        <v>820</v>
      </c>
      <c r="G7" s="1">
        <v>147</v>
      </c>
      <c r="H7" s="1">
        <v>20</v>
      </c>
      <c r="I7" s="1">
        <v>930</v>
      </c>
      <c r="J7" s="1">
        <v>149</v>
      </c>
      <c r="K7" s="1">
        <v>381</v>
      </c>
      <c r="L7" s="1">
        <f t="shared" si="0"/>
        <v>29.487500000000001</v>
      </c>
      <c r="M7" s="1"/>
    </row>
    <row r="8" spans="1:13" ht="15.75" customHeight="1" x14ac:dyDescent="0.5">
      <c r="A8" s="7" t="s">
        <v>28</v>
      </c>
      <c r="B8" s="1" t="s">
        <v>27</v>
      </c>
      <c r="C8" s="1">
        <v>68</v>
      </c>
      <c r="D8" s="1">
        <v>1792</v>
      </c>
      <c r="E8" s="1">
        <v>464</v>
      </c>
      <c r="F8" s="1">
        <v>366</v>
      </c>
      <c r="G8" s="1">
        <v>50</v>
      </c>
      <c r="H8" s="1">
        <v>119</v>
      </c>
      <c r="I8" s="1">
        <v>592</v>
      </c>
      <c r="J8" s="1">
        <v>45</v>
      </c>
      <c r="K8" s="1">
        <v>207</v>
      </c>
      <c r="L8" s="1">
        <f t="shared" si="0"/>
        <v>28.632352941176471</v>
      </c>
      <c r="M8" s="1"/>
    </row>
    <row r="9" spans="1:13" ht="15.75" customHeight="1" x14ac:dyDescent="0.5">
      <c r="A9" s="7" t="s">
        <v>26</v>
      </c>
      <c r="B9" s="1" t="s">
        <v>27</v>
      </c>
      <c r="C9" s="1">
        <v>51</v>
      </c>
      <c r="D9" s="1">
        <v>1346</v>
      </c>
      <c r="E9" s="1">
        <v>261</v>
      </c>
      <c r="F9" s="1">
        <v>310</v>
      </c>
      <c r="G9" s="1">
        <v>80</v>
      </c>
      <c r="H9" s="1">
        <v>8</v>
      </c>
      <c r="I9" s="1">
        <v>436</v>
      </c>
      <c r="J9" s="1">
        <v>24</v>
      </c>
      <c r="K9" s="1">
        <v>153</v>
      </c>
      <c r="L9" s="1">
        <f t="shared" si="0"/>
        <v>27.294117647058822</v>
      </c>
      <c r="M9" s="1"/>
    </row>
    <row r="10" spans="1:13" ht="15.75" customHeight="1" x14ac:dyDescent="0.5">
      <c r="A10" s="7" t="s">
        <v>43</v>
      </c>
      <c r="B10" s="1" t="s">
        <v>44</v>
      </c>
      <c r="C10" s="1">
        <v>75</v>
      </c>
      <c r="D10" s="1">
        <v>1385</v>
      </c>
      <c r="E10" s="1">
        <v>803</v>
      </c>
      <c r="F10" s="1">
        <v>458</v>
      </c>
      <c r="G10" s="1">
        <v>90</v>
      </c>
      <c r="H10" s="1">
        <v>61</v>
      </c>
      <c r="I10" s="1">
        <v>506</v>
      </c>
      <c r="J10" s="1">
        <v>47</v>
      </c>
      <c r="K10" s="1">
        <v>210</v>
      </c>
      <c r="L10" s="1">
        <f t="shared" si="0"/>
        <v>27.12</v>
      </c>
      <c r="M10" s="1"/>
    </row>
    <row r="11" spans="1:13" ht="15.75" customHeight="1" x14ac:dyDescent="0.5">
      <c r="A11" s="7" t="s">
        <v>41</v>
      </c>
      <c r="B11" s="1" t="s">
        <v>42</v>
      </c>
      <c r="C11" s="1">
        <v>63</v>
      </c>
      <c r="D11" s="1">
        <v>1445</v>
      </c>
      <c r="E11" s="1">
        <v>690</v>
      </c>
      <c r="F11" s="1">
        <v>199</v>
      </c>
      <c r="G11" s="1">
        <v>40</v>
      </c>
      <c r="H11" s="1">
        <v>111</v>
      </c>
      <c r="I11" s="1">
        <v>546</v>
      </c>
      <c r="J11" s="1">
        <v>108</v>
      </c>
      <c r="K11" s="1">
        <v>234</v>
      </c>
      <c r="L11" s="1">
        <f t="shared" si="0"/>
        <v>25.349206349206348</v>
      </c>
      <c r="M11" s="1"/>
    </row>
    <row r="12" spans="1:13" ht="15.75" customHeight="1" x14ac:dyDescent="0.5">
      <c r="A12" s="7" t="s">
        <v>29</v>
      </c>
      <c r="B12" s="1" t="s">
        <v>30</v>
      </c>
      <c r="C12" s="1">
        <v>73</v>
      </c>
      <c r="D12" s="1">
        <v>1962</v>
      </c>
      <c r="E12" s="1">
        <v>325</v>
      </c>
      <c r="F12" s="1">
        <v>481</v>
      </c>
      <c r="G12" s="1">
        <v>77</v>
      </c>
      <c r="H12" s="1">
        <v>27</v>
      </c>
      <c r="I12" s="1">
        <v>794</v>
      </c>
      <c r="J12" s="1">
        <v>45</v>
      </c>
      <c r="K12" s="1">
        <v>206</v>
      </c>
      <c r="L12" s="1">
        <f t="shared" si="0"/>
        <v>25.027397260273972</v>
      </c>
      <c r="M12" s="1"/>
    </row>
    <row r="13" spans="1:13" ht="15.75" customHeight="1" x14ac:dyDescent="0.5">
      <c r="A13" s="7" t="s">
        <v>49</v>
      </c>
      <c r="B13" s="1" t="s">
        <v>50</v>
      </c>
      <c r="C13" s="1">
        <v>59</v>
      </c>
      <c r="D13" s="1">
        <v>1307</v>
      </c>
      <c r="E13" s="1">
        <v>314</v>
      </c>
      <c r="F13" s="1">
        <v>288</v>
      </c>
      <c r="G13" s="1">
        <v>116</v>
      </c>
      <c r="H13" s="1">
        <v>24</v>
      </c>
      <c r="I13" s="1">
        <v>484</v>
      </c>
      <c r="J13" s="1">
        <v>62</v>
      </c>
      <c r="K13" s="1">
        <v>108</v>
      </c>
      <c r="L13" s="1">
        <f t="shared" si="0"/>
        <v>23.64406779661017</v>
      </c>
      <c r="M13" s="1"/>
    </row>
    <row r="14" spans="1:13" ht="15.75" customHeight="1" x14ac:dyDescent="0.5">
      <c r="A14" s="7" t="s">
        <v>47</v>
      </c>
      <c r="B14" s="1" t="s">
        <v>48</v>
      </c>
      <c r="C14" s="1">
        <v>56</v>
      </c>
      <c r="D14" s="1">
        <v>756</v>
      </c>
      <c r="E14" s="1">
        <v>601</v>
      </c>
      <c r="F14" s="1">
        <v>80</v>
      </c>
      <c r="G14" s="1">
        <v>44</v>
      </c>
      <c r="H14" s="1">
        <v>129</v>
      </c>
      <c r="I14" s="1">
        <v>168</v>
      </c>
      <c r="J14" s="1">
        <v>95</v>
      </c>
      <c r="K14" s="1">
        <v>107</v>
      </c>
      <c r="L14" s="1">
        <f t="shared" si="0"/>
        <v>22.142857142857142</v>
      </c>
      <c r="M14" s="1"/>
    </row>
    <row r="15" spans="1:13" ht="15.75" customHeight="1" x14ac:dyDescent="0.5">
      <c r="A15" s="7" t="s">
        <v>35</v>
      </c>
      <c r="B15" s="1" t="s">
        <v>36</v>
      </c>
      <c r="C15" s="1">
        <v>82</v>
      </c>
      <c r="D15" s="1">
        <v>1857</v>
      </c>
      <c r="E15" s="1">
        <v>363</v>
      </c>
      <c r="F15" s="1">
        <v>373</v>
      </c>
      <c r="G15" s="1">
        <v>96</v>
      </c>
      <c r="H15" s="1">
        <v>36</v>
      </c>
      <c r="I15" s="1">
        <v>801</v>
      </c>
      <c r="J15" s="1">
        <v>77</v>
      </c>
      <c r="K15" s="1">
        <v>214</v>
      </c>
      <c r="L15" s="1">
        <f t="shared" si="0"/>
        <v>19.914634146341463</v>
      </c>
      <c r="M15" s="1"/>
    </row>
    <row r="16" spans="1:13" ht="15.75" customHeight="1" x14ac:dyDescent="0.5">
      <c r="A16" s="7" t="s">
        <v>45</v>
      </c>
      <c r="B16" s="1" t="s">
        <v>46</v>
      </c>
      <c r="C16" s="1">
        <v>80</v>
      </c>
      <c r="D16" s="1">
        <v>1112</v>
      </c>
      <c r="E16" s="1">
        <v>402</v>
      </c>
      <c r="F16" s="1">
        <v>128</v>
      </c>
      <c r="G16" s="1">
        <v>83</v>
      </c>
      <c r="H16" s="1">
        <v>58</v>
      </c>
      <c r="I16" s="1">
        <v>438</v>
      </c>
      <c r="J16" s="1">
        <v>45</v>
      </c>
      <c r="K16" s="1">
        <v>114</v>
      </c>
      <c r="L16" s="1">
        <f t="shared" si="0"/>
        <v>14.824999999999999</v>
      </c>
      <c r="M16" s="1"/>
    </row>
    <row r="17" spans="1:13" ht="15.75" customHeight="1" x14ac:dyDescent="0.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.75" customHeight="1" x14ac:dyDescent="0.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75" customHeight="1" x14ac:dyDescent="0.5">
      <c r="A19" s="4" t="s">
        <v>51</v>
      </c>
      <c r="B19" s="1" t="s">
        <v>52</v>
      </c>
      <c r="C19" s="1">
        <v>78</v>
      </c>
      <c r="D19" s="1">
        <v>1267</v>
      </c>
      <c r="E19" s="1">
        <v>434</v>
      </c>
      <c r="F19" s="1">
        <v>537</v>
      </c>
      <c r="G19" s="1">
        <v>85</v>
      </c>
      <c r="H19" s="1">
        <v>19</v>
      </c>
      <c r="I19" s="1">
        <v>541</v>
      </c>
      <c r="J19" s="1">
        <v>38</v>
      </c>
      <c r="K19" s="1">
        <v>183</v>
      </c>
      <c r="L19" s="1">
        <f t="shared" ref="L19:L23" si="1" xml:space="preserve"> (D19 + E19 + F19 + G19 + H19 - I19 - J19 - K19)/C19</f>
        <v>20.256410256410255</v>
      </c>
      <c r="M19" s="1"/>
    </row>
    <row r="20" spans="1:13" ht="15.75" customHeight="1" x14ac:dyDescent="0.5">
      <c r="A20" s="4" t="s">
        <v>53</v>
      </c>
      <c r="B20" s="1" t="s">
        <v>52</v>
      </c>
      <c r="C20" s="1">
        <v>76</v>
      </c>
      <c r="D20" s="1">
        <v>656</v>
      </c>
      <c r="E20" s="1">
        <v>184</v>
      </c>
      <c r="F20" s="1">
        <v>243</v>
      </c>
      <c r="G20" s="1">
        <v>68</v>
      </c>
      <c r="H20" s="1">
        <v>19</v>
      </c>
      <c r="I20" s="1">
        <v>313</v>
      </c>
      <c r="J20" s="1">
        <v>17</v>
      </c>
      <c r="K20" s="1">
        <v>74</v>
      </c>
      <c r="L20" s="1">
        <f t="shared" si="1"/>
        <v>10.078947368421053</v>
      </c>
      <c r="M20" s="1"/>
    </row>
    <row r="21" spans="1:13" ht="14.35" x14ac:dyDescent="0.5">
      <c r="A21" s="4" t="s">
        <v>54</v>
      </c>
      <c r="B21" s="1" t="s">
        <v>52</v>
      </c>
      <c r="C21" s="1">
        <v>74</v>
      </c>
      <c r="D21" s="1">
        <v>438</v>
      </c>
      <c r="E21" s="1">
        <v>184</v>
      </c>
      <c r="F21" s="1">
        <v>55</v>
      </c>
      <c r="G21" s="1">
        <v>52</v>
      </c>
      <c r="H21" s="1">
        <v>14</v>
      </c>
      <c r="I21" s="1">
        <v>183</v>
      </c>
      <c r="J21" s="1">
        <v>23</v>
      </c>
      <c r="K21" s="1">
        <v>45</v>
      </c>
      <c r="L21" s="1">
        <f t="shared" si="1"/>
        <v>6.6486486486486482</v>
      </c>
      <c r="M21" s="1"/>
    </row>
    <row r="22" spans="1:13" ht="14.35" x14ac:dyDescent="0.5">
      <c r="A22" s="4" t="s">
        <v>55</v>
      </c>
      <c r="B22" s="1" t="s">
        <v>52</v>
      </c>
      <c r="C22" s="1">
        <v>81</v>
      </c>
      <c r="D22" s="1">
        <v>589</v>
      </c>
      <c r="E22" s="1">
        <v>364</v>
      </c>
      <c r="F22" s="1">
        <v>159</v>
      </c>
      <c r="G22" s="1">
        <v>62</v>
      </c>
      <c r="H22" s="1">
        <v>42</v>
      </c>
      <c r="I22" s="1">
        <v>245</v>
      </c>
      <c r="J22" s="1">
        <v>33</v>
      </c>
      <c r="K22" s="1">
        <v>67</v>
      </c>
      <c r="L22" s="1">
        <f t="shared" si="1"/>
        <v>10.753086419753087</v>
      </c>
      <c r="M22" s="1"/>
    </row>
    <row r="23" spans="1:13" ht="14.35" x14ac:dyDescent="0.5">
      <c r="A23" s="4" t="s">
        <v>56</v>
      </c>
      <c r="B23" s="1" t="s">
        <v>52</v>
      </c>
      <c r="C23" s="1">
        <v>80</v>
      </c>
      <c r="D23" s="1">
        <v>1840</v>
      </c>
      <c r="E23" s="1">
        <v>315</v>
      </c>
      <c r="F23" s="1">
        <v>417</v>
      </c>
      <c r="G23" s="1">
        <v>85</v>
      </c>
      <c r="H23" s="1">
        <v>22</v>
      </c>
      <c r="I23" s="1">
        <v>768</v>
      </c>
      <c r="J23" s="1">
        <v>98</v>
      </c>
      <c r="K23" s="1">
        <v>175</v>
      </c>
      <c r="L23" s="1">
        <f t="shared" si="1"/>
        <v>20.475000000000001</v>
      </c>
      <c r="M23" s="1"/>
    </row>
    <row r="24" spans="1:13" ht="14.35" x14ac:dyDescent="0.5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4.35" x14ac:dyDescent="0.5">
      <c r="A25" s="8" t="s">
        <v>62</v>
      </c>
      <c r="B25" s="1" t="s">
        <v>61</v>
      </c>
      <c r="C25" s="1">
        <v>79</v>
      </c>
      <c r="D25" s="1">
        <v>2344</v>
      </c>
      <c r="E25" s="1">
        <v>1078</v>
      </c>
      <c r="F25" s="1">
        <v>299</v>
      </c>
      <c r="G25" s="1">
        <v>36</v>
      </c>
      <c r="H25" s="1">
        <v>239</v>
      </c>
      <c r="I25" s="1">
        <v>709</v>
      </c>
      <c r="J25" s="1">
        <v>392</v>
      </c>
      <c r="K25" s="1">
        <v>223</v>
      </c>
      <c r="L25" s="1">
        <f t="shared" ref="L25:L35" si="2" xml:space="preserve"> (D25 + E25 + F25 + G25 + H25 - I25 - J25 - K25)/C25</f>
        <v>33.822784810126585</v>
      </c>
      <c r="M25" s="1"/>
    </row>
    <row r="26" spans="1:13" ht="14.35" x14ac:dyDescent="0.5">
      <c r="A26" s="8" t="s">
        <v>60</v>
      </c>
      <c r="B26" s="1" t="s">
        <v>61</v>
      </c>
      <c r="C26" s="1">
        <v>77</v>
      </c>
      <c r="D26" s="1">
        <v>1730</v>
      </c>
      <c r="E26" s="1">
        <v>607</v>
      </c>
      <c r="F26" s="1">
        <v>988</v>
      </c>
      <c r="G26" s="1">
        <v>138</v>
      </c>
      <c r="H26" s="1">
        <v>22</v>
      </c>
      <c r="I26" s="1">
        <v>558</v>
      </c>
      <c r="J26" s="1">
        <v>50</v>
      </c>
      <c r="K26" s="1">
        <v>312</v>
      </c>
      <c r="L26" s="1">
        <f t="shared" si="2"/>
        <v>33.311688311688314</v>
      </c>
      <c r="M26" s="1"/>
    </row>
    <row r="27" spans="1:13" ht="14.35" x14ac:dyDescent="0.5">
      <c r="A27" s="8" t="s">
        <v>65</v>
      </c>
      <c r="B27" s="1" t="s">
        <v>61</v>
      </c>
      <c r="C27" s="1">
        <v>82</v>
      </c>
      <c r="D27" s="1">
        <v>2034</v>
      </c>
      <c r="E27" s="1">
        <v>886</v>
      </c>
      <c r="F27" s="1">
        <v>371</v>
      </c>
      <c r="G27" s="1">
        <v>81</v>
      </c>
      <c r="H27" s="1">
        <v>280</v>
      </c>
      <c r="I27" s="1">
        <v>548</v>
      </c>
      <c r="J27" s="1">
        <v>112</v>
      </c>
      <c r="K27" s="1">
        <v>297</v>
      </c>
      <c r="L27" s="1">
        <f t="shared" si="2"/>
        <v>32.865853658536587</v>
      </c>
      <c r="M27" s="1"/>
    </row>
    <row r="28" spans="1:13" ht="14.35" x14ac:dyDescent="0.5">
      <c r="A28" s="8" t="s">
        <v>57</v>
      </c>
      <c r="B28" s="1" t="s">
        <v>58</v>
      </c>
      <c r="C28" s="1">
        <v>82</v>
      </c>
      <c r="D28" s="1">
        <v>3041</v>
      </c>
      <c r="E28" s="1">
        <v>430</v>
      </c>
      <c r="F28" s="1">
        <v>377</v>
      </c>
      <c r="G28" s="1">
        <v>236</v>
      </c>
      <c r="H28" s="1">
        <v>125</v>
      </c>
      <c r="I28" s="1">
        <v>1181</v>
      </c>
      <c r="J28" s="1">
        <v>139</v>
      </c>
      <c r="K28" s="1">
        <v>272</v>
      </c>
      <c r="L28" s="1">
        <f t="shared" si="2"/>
        <v>31.914634146341463</v>
      </c>
      <c r="M28" s="1"/>
    </row>
    <row r="29" spans="1:13" ht="14.35" x14ac:dyDescent="0.5">
      <c r="A29" s="8" t="s">
        <v>59</v>
      </c>
      <c r="B29" s="1" t="s">
        <v>46</v>
      </c>
      <c r="C29" s="1">
        <v>82</v>
      </c>
      <c r="D29" s="1">
        <v>2115</v>
      </c>
      <c r="E29" s="1">
        <v>805</v>
      </c>
      <c r="F29" s="1">
        <v>557</v>
      </c>
      <c r="G29" s="1">
        <v>166</v>
      </c>
      <c r="H29" s="1">
        <v>51</v>
      </c>
      <c r="I29" s="1">
        <v>810</v>
      </c>
      <c r="J29" s="1">
        <v>51</v>
      </c>
      <c r="K29" s="1">
        <v>266</v>
      </c>
      <c r="L29" s="1">
        <f t="shared" si="2"/>
        <v>31.304878048780488</v>
      </c>
      <c r="M29" s="1"/>
    </row>
    <row r="30" spans="1:13" ht="14.35" x14ac:dyDescent="0.5">
      <c r="A30" s="8" t="s">
        <v>67</v>
      </c>
      <c r="B30" s="1" t="s">
        <v>68</v>
      </c>
      <c r="C30" s="1">
        <v>79</v>
      </c>
      <c r="D30" s="1">
        <v>2386</v>
      </c>
      <c r="E30" s="1">
        <v>398</v>
      </c>
      <c r="F30" s="1">
        <v>589</v>
      </c>
      <c r="G30" s="1">
        <v>173</v>
      </c>
      <c r="H30" s="1">
        <v>106</v>
      </c>
      <c r="I30" s="1">
        <v>885</v>
      </c>
      <c r="J30" s="1">
        <v>181</v>
      </c>
      <c r="K30" s="1">
        <v>272</v>
      </c>
      <c r="L30" s="1">
        <f t="shared" si="2"/>
        <v>29.291139240506329</v>
      </c>
      <c r="M30" s="1"/>
    </row>
    <row r="31" spans="1:13" ht="14.35" x14ac:dyDescent="0.5">
      <c r="A31" s="8" t="s">
        <v>63</v>
      </c>
      <c r="B31" s="1" t="s">
        <v>42</v>
      </c>
      <c r="C31" s="1">
        <v>75</v>
      </c>
      <c r="D31" s="1">
        <v>1730</v>
      </c>
      <c r="E31" s="1">
        <v>830</v>
      </c>
      <c r="F31" s="1">
        <v>308</v>
      </c>
      <c r="G31" s="1">
        <v>136</v>
      </c>
      <c r="H31" s="1">
        <v>44</v>
      </c>
      <c r="I31" s="1">
        <v>504</v>
      </c>
      <c r="J31" s="1">
        <v>199</v>
      </c>
      <c r="K31" s="1">
        <v>235</v>
      </c>
      <c r="L31" s="1">
        <f t="shared" si="2"/>
        <v>28.133333333333333</v>
      </c>
      <c r="M31" s="1"/>
    </row>
    <row r="32" spans="1:13" ht="14.35" x14ac:dyDescent="0.5">
      <c r="A32" s="8" t="s">
        <v>64</v>
      </c>
      <c r="B32" s="1" t="s">
        <v>61</v>
      </c>
      <c r="C32" s="1">
        <v>80</v>
      </c>
      <c r="D32" s="1">
        <v>2832</v>
      </c>
      <c r="E32" s="1">
        <v>425</v>
      </c>
      <c r="F32" s="1">
        <v>360</v>
      </c>
      <c r="G32" s="1">
        <v>147</v>
      </c>
      <c r="H32" s="1">
        <v>30</v>
      </c>
      <c r="I32" s="1">
        <v>1195</v>
      </c>
      <c r="J32" s="1">
        <v>123</v>
      </c>
      <c r="K32" s="1">
        <v>250</v>
      </c>
      <c r="L32" s="1">
        <f t="shared" si="2"/>
        <v>27.824999999999999</v>
      </c>
      <c r="M32" s="1"/>
    </row>
    <row r="33" spans="1:13" ht="14.35" x14ac:dyDescent="0.5">
      <c r="A33" s="8" t="s">
        <v>66</v>
      </c>
      <c r="B33" s="1" t="s">
        <v>42</v>
      </c>
      <c r="C33" s="1">
        <v>75</v>
      </c>
      <c r="D33" s="1">
        <v>2302</v>
      </c>
      <c r="E33" s="1">
        <v>299</v>
      </c>
      <c r="F33" s="1">
        <v>596</v>
      </c>
      <c r="G33" s="1">
        <v>180</v>
      </c>
      <c r="H33" s="1">
        <v>9</v>
      </c>
      <c r="I33" s="1">
        <v>1047</v>
      </c>
      <c r="J33" s="1">
        <v>130</v>
      </c>
      <c r="K33" s="1">
        <v>344</v>
      </c>
      <c r="L33" s="1">
        <f t="shared" si="2"/>
        <v>24.866666666666667</v>
      </c>
      <c r="M33" s="1"/>
    </row>
    <row r="34" spans="1:13" ht="14.35" x14ac:dyDescent="0.5">
      <c r="A34" s="8" t="s">
        <v>69</v>
      </c>
      <c r="B34" s="1" t="s">
        <v>38</v>
      </c>
      <c r="C34" s="1">
        <v>82</v>
      </c>
      <c r="D34" s="1">
        <v>1806</v>
      </c>
      <c r="E34" s="1">
        <v>428</v>
      </c>
      <c r="F34" s="1">
        <v>374</v>
      </c>
      <c r="G34" s="1">
        <v>124</v>
      </c>
      <c r="H34" s="1">
        <v>20</v>
      </c>
      <c r="I34" s="1">
        <v>681</v>
      </c>
      <c r="J34" s="1">
        <v>44</v>
      </c>
      <c r="K34" s="1">
        <v>204</v>
      </c>
      <c r="L34" s="1">
        <f t="shared" si="2"/>
        <v>22.23170731707317</v>
      </c>
      <c r="M34" s="1"/>
    </row>
    <row r="35" spans="1:13" ht="14.35" x14ac:dyDescent="0.5">
      <c r="A35" s="8" t="s">
        <v>70</v>
      </c>
      <c r="B35" s="1" t="s">
        <v>68</v>
      </c>
      <c r="C35" s="1">
        <v>82</v>
      </c>
      <c r="D35" s="1">
        <v>623</v>
      </c>
      <c r="E35" s="1">
        <v>245</v>
      </c>
      <c r="F35" s="1">
        <v>132</v>
      </c>
      <c r="G35" s="1">
        <v>83</v>
      </c>
      <c r="H35" s="1">
        <v>53</v>
      </c>
      <c r="I35" s="1">
        <v>370</v>
      </c>
      <c r="J35" s="1">
        <v>63</v>
      </c>
      <c r="K35" s="1">
        <v>74</v>
      </c>
      <c r="L35" s="1">
        <f t="shared" si="2"/>
        <v>7.6707317073170733</v>
      </c>
      <c r="M35" s="1"/>
    </row>
    <row r="36" spans="1:13" ht="14.35" x14ac:dyDescent="0.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4.35" x14ac:dyDescent="0.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2.7" x14ac:dyDescent="0.4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12.7" x14ac:dyDescent="0.4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12.7" x14ac:dyDescent="0.4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12.7" x14ac:dyDescent="0.4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2.7" x14ac:dyDescent="0.4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12.7" x14ac:dyDescent="0.4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2.7" x14ac:dyDescent="0.4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12.7" x14ac:dyDescent="0.4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12.7" x14ac:dyDescent="0.4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12.7" x14ac:dyDescent="0.4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12.7" x14ac:dyDescent="0.4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2:13" ht="12.7" x14ac:dyDescent="0.4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2:13" ht="12.7" x14ac:dyDescent="0.4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2:13" ht="12.7" x14ac:dyDescent="0.4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2:13" ht="12.7" x14ac:dyDescent="0.4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2:13" ht="12.7" x14ac:dyDescent="0.4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2:13" ht="12.7" x14ac:dyDescent="0.4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2:13" ht="12.7" x14ac:dyDescent="0.4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2:13" ht="12.7" x14ac:dyDescent="0.4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2:13" ht="12.7" x14ac:dyDescent="0.4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2:13" ht="12.7" x14ac:dyDescent="0.4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2:13" ht="12.7" x14ac:dyDescent="0.4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2:13" ht="12.7" x14ac:dyDescent="0.4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2:13" ht="12.7" x14ac:dyDescent="0.4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2:13" ht="12.7" x14ac:dyDescent="0.4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2:13" ht="12.7" x14ac:dyDescent="0.4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2:13" ht="12.7" x14ac:dyDescent="0.4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2:13" ht="12.7" x14ac:dyDescent="0.4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2:13" ht="12.7" x14ac:dyDescent="0.4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2:13" ht="12.7" x14ac:dyDescent="0.4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2:13" ht="12.7" x14ac:dyDescent="0.4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2:13" ht="12.7" x14ac:dyDescent="0.4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2:13" ht="12.7" x14ac:dyDescent="0.4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2:13" ht="12.7" x14ac:dyDescent="0.4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2:13" ht="12.7" x14ac:dyDescent="0.4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2:13" ht="12.7" x14ac:dyDescent="0.4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2:13" ht="12.7" x14ac:dyDescent="0.4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2:13" ht="12.7" x14ac:dyDescent="0.4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2:13" ht="12.7" x14ac:dyDescent="0.4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2:13" ht="12.7" x14ac:dyDescent="0.4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2:13" ht="12.7" x14ac:dyDescent="0.4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2:13" ht="12.7" x14ac:dyDescent="0.4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2:13" ht="12.7" x14ac:dyDescent="0.4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2:13" ht="12.7" x14ac:dyDescent="0.4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2:13" ht="12.7" x14ac:dyDescent="0.4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2:13" ht="12.7" x14ac:dyDescent="0.4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2:13" ht="12.7" x14ac:dyDescent="0.4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2:13" ht="12.7" x14ac:dyDescent="0.4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2:13" ht="12.7" x14ac:dyDescent="0.4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2:13" ht="12.7" x14ac:dyDescent="0.4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2:13" ht="12.7" x14ac:dyDescent="0.4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2:13" ht="12.7" x14ac:dyDescent="0.4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2:13" ht="12.7" x14ac:dyDescent="0.4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2:13" ht="12.7" x14ac:dyDescent="0.4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2:13" ht="12.7" x14ac:dyDescent="0.4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2:13" ht="12.7" x14ac:dyDescent="0.4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2:13" ht="12.7" x14ac:dyDescent="0.4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2:13" ht="12.7" x14ac:dyDescent="0.4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2:13" ht="12.7" x14ac:dyDescent="0.4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2:13" ht="12.7" x14ac:dyDescent="0.4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2:13" ht="12.7" x14ac:dyDescent="0.4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2:13" ht="12.7" x14ac:dyDescent="0.4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2:13" ht="12.7" x14ac:dyDescent="0.4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2:13" ht="12.7" x14ac:dyDescent="0.4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2:13" ht="12.7" x14ac:dyDescent="0.4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2:13" ht="12.7" x14ac:dyDescent="0.4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2:13" ht="12.7" x14ac:dyDescent="0.4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2:13" ht="12.7" x14ac:dyDescent="0.4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2:13" ht="12.7" x14ac:dyDescent="0.4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2:13" ht="12.7" x14ac:dyDescent="0.4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2:13" ht="12.7" x14ac:dyDescent="0.4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2:13" ht="12.7" x14ac:dyDescent="0.4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2:13" ht="12.7" x14ac:dyDescent="0.4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2:13" ht="12.7" x14ac:dyDescent="0.4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2:13" ht="12.7" x14ac:dyDescent="0.4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2:13" ht="12.7" x14ac:dyDescent="0.4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2:13" ht="12.7" x14ac:dyDescent="0.4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2:13" ht="12.7" x14ac:dyDescent="0.4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2:13" ht="12.7" x14ac:dyDescent="0.4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2:13" ht="12.7" x14ac:dyDescent="0.4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2:13" ht="12.7" x14ac:dyDescent="0.4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2:13" ht="12.7" x14ac:dyDescent="0.4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2:13" ht="12.7" x14ac:dyDescent="0.4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2:13" ht="12.7" x14ac:dyDescent="0.4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2:13" ht="12.7" x14ac:dyDescent="0.4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2:13" ht="12.7" x14ac:dyDescent="0.4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2:13" ht="12.7" x14ac:dyDescent="0.4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2:13" ht="12.7" x14ac:dyDescent="0.4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2:13" ht="12.7" x14ac:dyDescent="0.4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2:13" ht="12.7" x14ac:dyDescent="0.4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2:13" ht="12.7" x14ac:dyDescent="0.4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2:13" ht="12.7" x14ac:dyDescent="0.4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2:13" ht="12.7" x14ac:dyDescent="0.4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2:13" ht="12.7" x14ac:dyDescent="0.4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2:13" ht="12.7" x14ac:dyDescent="0.4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2:13" ht="12.7" x14ac:dyDescent="0.4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2:13" ht="12.7" x14ac:dyDescent="0.4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2:13" ht="12.7" x14ac:dyDescent="0.4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2:13" ht="12.7" x14ac:dyDescent="0.4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2:13" ht="12.7" x14ac:dyDescent="0.4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2:13" ht="12.7" x14ac:dyDescent="0.4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2:13" ht="12.7" x14ac:dyDescent="0.4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2:13" ht="12.7" x14ac:dyDescent="0.4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2:13" ht="12.7" x14ac:dyDescent="0.4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2:13" ht="12.7" x14ac:dyDescent="0.4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2:13" ht="12.7" x14ac:dyDescent="0.4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2:13" ht="12.7" x14ac:dyDescent="0.4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2:13" ht="12.7" x14ac:dyDescent="0.4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2:13" ht="12.7" x14ac:dyDescent="0.4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2:13" ht="12.7" x14ac:dyDescent="0.4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2:13" ht="12.7" x14ac:dyDescent="0.4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2:13" ht="12.7" x14ac:dyDescent="0.4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2:13" ht="12.7" x14ac:dyDescent="0.4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2:13" ht="12.7" x14ac:dyDescent="0.4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2:13" ht="12.7" x14ac:dyDescent="0.4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2:13" ht="12.7" x14ac:dyDescent="0.4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2:13" ht="12.7" x14ac:dyDescent="0.4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2:13" ht="12.7" x14ac:dyDescent="0.4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2:13" ht="12.7" x14ac:dyDescent="0.4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2:13" ht="12.7" x14ac:dyDescent="0.4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2:13" ht="12.7" x14ac:dyDescent="0.4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2:13" ht="12.7" x14ac:dyDescent="0.4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2:13" ht="12.7" x14ac:dyDescent="0.4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2:13" ht="12.7" x14ac:dyDescent="0.4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2:13" ht="12.7" x14ac:dyDescent="0.4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2:13" ht="12.7" x14ac:dyDescent="0.4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2:13" ht="12.7" x14ac:dyDescent="0.4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2:13" ht="12.7" x14ac:dyDescent="0.4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2:13" ht="12.7" x14ac:dyDescent="0.4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2:13" ht="12.7" x14ac:dyDescent="0.4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2:13" ht="12.7" x14ac:dyDescent="0.4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2:13" ht="12.7" x14ac:dyDescent="0.4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2:13" ht="12.7" x14ac:dyDescent="0.4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2:13" ht="12.7" x14ac:dyDescent="0.4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2:13" ht="12.7" x14ac:dyDescent="0.4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2:13" ht="12.7" x14ac:dyDescent="0.4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2:13" ht="12.7" x14ac:dyDescent="0.4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2:13" ht="12.7" x14ac:dyDescent="0.4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2:13" ht="12.7" x14ac:dyDescent="0.4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2:13" ht="12.7" x14ac:dyDescent="0.4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2:13" ht="12.7" x14ac:dyDescent="0.4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2:13" ht="12.7" x14ac:dyDescent="0.4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2:13" ht="12.7" x14ac:dyDescent="0.4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2:13" ht="12.7" x14ac:dyDescent="0.4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2:13" ht="12.7" x14ac:dyDescent="0.4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2:13" ht="12.7" x14ac:dyDescent="0.4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2:13" ht="12.7" x14ac:dyDescent="0.4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2:13" ht="12.7" x14ac:dyDescent="0.4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2:13" ht="12.7" x14ac:dyDescent="0.4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2:13" ht="12.7" x14ac:dyDescent="0.4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2:13" ht="12.7" x14ac:dyDescent="0.4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2:13" ht="12.7" x14ac:dyDescent="0.4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2:13" ht="12.7" x14ac:dyDescent="0.4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2:13" ht="12.7" x14ac:dyDescent="0.4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2:13" ht="12.7" x14ac:dyDescent="0.4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2:13" ht="12.7" x14ac:dyDescent="0.4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2:13" ht="12.7" x14ac:dyDescent="0.4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2:13" ht="12.7" x14ac:dyDescent="0.4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2:13" ht="12.7" x14ac:dyDescent="0.4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2:13" ht="12.7" x14ac:dyDescent="0.4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2:13" ht="12.7" x14ac:dyDescent="0.4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2:13" ht="12.7" x14ac:dyDescent="0.4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2:13" ht="12.7" x14ac:dyDescent="0.4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2:13" ht="12.7" x14ac:dyDescent="0.4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2:13" ht="12.7" x14ac:dyDescent="0.4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2:13" ht="12.7" x14ac:dyDescent="0.4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2:13" ht="12.7" x14ac:dyDescent="0.4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2:13" ht="12.7" x14ac:dyDescent="0.4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2:13" ht="12.7" x14ac:dyDescent="0.4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2:13" ht="12.7" x14ac:dyDescent="0.4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2:13" ht="12.7" x14ac:dyDescent="0.4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2:13" ht="12.7" x14ac:dyDescent="0.4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2:13" ht="12.7" x14ac:dyDescent="0.4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2:13" ht="12.7" x14ac:dyDescent="0.4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2:13" ht="12.7" x14ac:dyDescent="0.4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2:13" ht="12.7" x14ac:dyDescent="0.4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2:13" ht="12.7" x14ac:dyDescent="0.4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2:13" ht="12.7" x14ac:dyDescent="0.4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2:13" ht="12.7" x14ac:dyDescent="0.4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2:13" ht="12.7" x14ac:dyDescent="0.4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2:13" ht="12.7" x14ac:dyDescent="0.4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2:13" ht="12.7" x14ac:dyDescent="0.4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2:13" ht="12.7" x14ac:dyDescent="0.4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2:13" ht="12.7" x14ac:dyDescent="0.4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2:13" ht="12.7" x14ac:dyDescent="0.4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2:13" ht="12.7" x14ac:dyDescent="0.4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2:13" ht="12.7" x14ac:dyDescent="0.4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2:13" ht="12.7" x14ac:dyDescent="0.4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2:13" ht="12.7" x14ac:dyDescent="0.4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2:13" ht="12.7" x14ac:dyDescent="0.4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2:13" ht="12.7" x14ac:dyDescent="0.4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2:13" ht="12.7" x14ac:dyDescent="0.4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2:13" ht="12.7" x14ac:dyDescent="0.4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2:13" ht="12.7" x14ac:dyDescent="0.4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2:13" ht="12.7" x14ac:dyDescent="0.4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2:13" ht="12.7" x14ac:dyDescent="0.4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2:13" ht="12.7" x14ac:dyDescent="0.4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2:13" ht="12.7" x14ac:dyDescent="0.4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2:13" ht="12.7" x14ac:dyDescent="0.4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2:13" ht="12.7" x14ac:dyDescent="0.4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2:13" ht="12.7" x14ac:dyDescent="0.4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2:13" ht="12.7" x14ac:dyDescent="0.4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2:13" ht="12.7" x14ac:dyDescent="0.4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2:13" ht="12.7" x14ac:dyDescent="0.4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2:13" ht="12.7" x14ac:dyDescent="0.4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2:13" ht="12.7" x14ac:dyDescent="0.4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2:13" ht="12.7" x14ac:dyDescent="0.4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2:13" ht="12.7" x14ac:dyDescent="0.4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2:13" ht="12.7" x14ac:dyDescent="0.4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2:13" ht="12.7" x14ac:dyDescent="0.4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2:13" ht="12.7" x14ac:dyDescent="0.4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2:13" ht="12.7" x14ac:dyDescent="0.4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2:13" ht="12.7" x14ac:dyDescent="0.4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2:13" ht="12.7" x14ac:dyDescent="0.4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2:13" ht="12.7" x14ac:dyDescent="0.4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2:13" ht="12.7" x14ac:dyDescent="0.4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2:13" ht="12.7" x14ac:dyDescent="0.4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2:13" ht="12.7" x14ac:dyDescent="0.4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2:13" ht="12.7" x14ac:dyDescent="0.4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2:13" ht="12.7" x14ac:dyDescent="0.4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2:13" ht="12.7" x14ac:dyDescent="0.4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2:13" ht="12.7" x14ac:dyDescent="0.4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2:13" ht="12.7" x14ac:dyDescent="0.4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2:13" ht="12.7" x14ac:dyDescent="0.4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2:13" ht="12.7" x14ac:dyDescent="0.4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2:13" ht="12.7" x14ac:dyDescent="0.4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2:13" ht="12.7" x14ac:dyDescent="0.4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2:13" ht="12.7" x14ac:dyDescent="0.4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2:13" ht="12.7" x14ac:dyDescent="0.4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2:13" ht="12.7" x14ac:dyDescent="0.4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2:13" ht="12.7" x14ac:dyDescent="0.4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2:13" ht="12.7" x14ac:dyDescent="0.4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2:13" ht="12.7" x14ac:dyDescent="0.4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2:13" ht="12.7" x14ac:dyDescent="0.4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2:13" ht="12.7" x14ac:dyDescent="0.4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2:13" ht="12.7" x14ac:dyDescent="0.4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2:13" ht="12.7" x14ac:dyDescent="0.4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2:13" ht="12.7" x14ac:dyDescent="0.4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2:13" ht="12.7" x14ac:dyDescent="0.4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2:13" ht="12.7" x14ac:dyDescent="0.4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2:13" ht="12.7" x14ac:dyDescent="0.4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2:13" ht="12.7" x14ac:dyDescent="0.4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2:13" ht="12.7" x14ac:dyDescent="0.4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2:13" ht="12.7" x14ac:dyDescent="0.4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2:13" ht="12.7" x14ac:dyDescent="0.4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2:13" ht="12.7" x14ac:dyDescent="0.4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2:13" ht="12.7" x14ac:dyDescent="0.4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2:13" ht="12.7" x14ac:dyDescent="0.4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2:13" ht="12.7" x14ac:dyDescent="0.4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2:13" ht="12.7" x14ac:dyDescent="0.4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2:13" ht="12.7" x14ac:dyDescent="0.4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2:13" ht="12.7" x14ac:dyDescent="0.4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2:13" ht="12.7" x14ac:dyDescent="0.4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2:13" ht="12.7" x14ac:dyDescent="0.4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2:13" ht="12.7" x14ac:dyDescent="0.4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2:13" ht="12.7" x14ac:dyDescent="0.4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2:13" ht="12.7" x14ac:dyDescent="0.4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2:13" ht="12.7" x14ac:dyDescent="0.4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2:13" ht="12.7" x14ac:dyDescent="0.4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2:13" ht="12.7" x14ac:dyDescent="0.4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2:13" ht="12.7" x14ac:dyDescent="0.4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2:13" ht="12.7" x14ac:dyDescent="0.4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2:13" ht="12.7" x14ac:dyDescent="0.4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2:13" ht="12.7" x14ac:dyDescent="0.4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2:13" ht="12.7" x14ac:dyDescent="0.4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2:13" ht="12.7" x14ac:dyDescent="0.4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2:13" ht="12.7" x14ac:dyDescent="0.4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2:13" ht="12.7" x14ac:dyDescent="0.4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2:13" ht="12.7" x14ac:dyDescent="0.4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2:13" ht="12.7" x14ac:dyDescent="0.4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2:13" ht="12.7" x14ac:dyDescent="0.4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2:13" ht="12.7" x14ac:dyDescent="0.4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2:13" ht="12.7" x14ac:dyDescent="0.4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2:13" ht="12.7" x14ac:dyDescent="0.4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2:13" ht="12.7" x14ac:dyDescent="0.4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2:13" ht="12.7" x14ac:dyDescent="0.4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2:13" ht="12.7" x14ac:dyDescent="0.4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2:13" ht="12.7" x14ac:dyDescent="0.4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2:13" ht="12.7" x14ac:dyDescent="0.4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2:13" ht="12.7" x14ac:dyDescent="0.4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2:13" ht="12.7" x14ac:dyDescent="0.4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2:13" ht="12.7" x14ac:dyDescent="0.4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2:13" ht="12.7" x14ac:dyDescent="0.4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2:13" ht="12.7" x14ac:dyDescent="0.4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2:13" ht="12.7" x14ac:dyDescent="0.4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2:13" ht="12.7" x14ac:dyDescent="0.4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2:13" ht="12.7" x14ac:dyDescent="0.4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2:13" ht="12.7" x14ac:dyDescent="0.4"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2:13" ht="12.7" x14ac:dyDescent="0.4"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2:13" ht="12.7" x14ac:dyDescent="0.4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2:13" ht="12.7" x14ac:dyDescent="0.4"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2:13" ht="12.7" x14ac:dyDescent="0.4"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2:13" ht="12.7" x14ac:dyDescent="0.4"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2:13" ht="12.7" x14ac:dyDescent="0.4"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2:13" ht="12.7" x14ac:dyDescent="0.4"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2:13" ht="12.7" x14ac:dyDescent="0.4"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2:13" ht="12.7" x14ac:dyDescent="0.4"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2:13" ht="12.7" x14ac:dyDescent="0.4"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2:13" ht="12.7" x14ac:dyDescent="0.4"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2:13" ht="12.7" x14ac:dyDescent="0.4"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2:13" ht="12.7" x14ac:dyDescent="0.4"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2:13" ht="12.7" x14ac:dyDescent="0.4"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2:13" ht="12.7" x14ac:dyDescent="0.4"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2:13" ht="12.7" x14ac:dyDescent="0.4"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2:13" ht="12.7" x14ac:dyDescent="0.4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2:13" ht="12.7" x14ac:dyDescent="0.4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2:13" ht="12.7" x14ac:dyDescent="0.4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2:13" ht="12.7" x14ac:dyDescent="0.4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2:13" ht="12.7" x14ac:dyDescent="0.4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2:13" ht="12.7" x14ac:dyDescent="0.4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2:13" ht="12.7" x14ac:dyDescent="0.4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2:13" ht="12.7" x14ac:dyDescent="0.4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2:13" ht="12.7" x14ac:dyDescent="0.4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2:13" ht="12.7" x14ac:dyDescent="0.4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2:13" ht="12.7" x14ac:dyDescent="0.4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2:13" ht="12.7" x14ac:dyDescent="0.4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2:13" ht="12.7" x14ac:dyDescent="0.4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2:13" ht="12.7" x14ac:dyDescent="0.4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2:13" ht="12.7" x14ac:dyDescent="0.4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2:13" ht="12.7" x14ac:dyDescent="0.4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2:13" ht="12.7" x14ac:dyDescent="0.4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2:13" ht="12.7" x14ac:dyDescent="0.4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2:13" ht="12.7" x14ac:dyDescent="0.4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2:13" ht="12.7" x14ac:dyDescent="0.4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2:13" ht="12.7" x14ac:dyDescent="0.4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2:13" ht="12.7" x14ac:dyDescent="0.4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2:13" ht="12.7" x14ac:dyDescent="0.4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2:13" ht="12.7" x14ac:dyDescent="0.4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2:13" ht="12.7" x14ac:dyDescent="0.4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2:13" ht="12.7" x14ac:dyDescent="0.4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spans="2:13" ht="12.7" x14ac:dyDescent="0.4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2:13" ht="12.7" x14ac:dyDescent="0.4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2:13" ht="12.7" x14ac:dyDescent="0.4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2:13" ht="12.7" x14ac:dyDescent="0.4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spans="2:13" ht="12.7" x14ac:dyDescent="0.4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2:13" ht="12.7" x14ac:dyDescent="0.4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2:13" ht="12.7" x14ac:dyDescent="0.4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2:13" ht="12.7" x14ac:dyDescent="0.4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2:13" ht="12.7" x14ac:dyDescent="0.4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2:13" ht="12.7" x14ac:dyDescent="0.4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spans="2:13" ht="12.7" x14ac:dyDescent="0.4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2:13" ht="12.7" x14ac:dyDescent="0.4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2:13" ht="12.7" x14ac:dyDescent="0.4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2:13" ht="12.7" x14ac:dyDescent="0.4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2:13" ht="12.7" x14ac:dyDescent="0.4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2:13" ht="12.7" x14ac:dyDescent="0.4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2:13" ht="12.7" x14ac:dyDescent="0.4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2:13" ht="12.7" x14ac:dyDescent="0.4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2:13" ht="12.7" x14ac:dyDescent="0.4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2:13" ht="12.7" x14ac:dyDescent="0.4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2:13" ht="12.7" x14ac:dyDescent="0.4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2:13" ht="12.7" x14ac:dyDescent="0.4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2:13" ht="12.7" x14ac:dyDescent="0.4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2:13" ht="12.7" x14ac:dyDescent="0.4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2:13" ht="12.7" x14ac:dyDescent="0.4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2:13" ht="12.7" x14ac:dyDescent="0.4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2:13" ht="12.7" x14ac:dyDescent="0.4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2:13" ht="12.7" x14ac:dyDescent="0.4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2:13" ht="12.7" x14ac:dyDescent="0.4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2:13" ht="12.7" x14ac:dyDescent="0.4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2:13" ht="12.7" x14ac:dyDescent="0.4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2:13" ht="12.7" x14ac:dyDescent="0.4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2:13" ht="12.7" x14ac:dyDescent="0.4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2:13" ht="12.7" x14ac:dyDescent="0.4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2:13" ht="12.7" x14ac:dyDescent="0.4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2:13" ht="12.7" x14ac:dyDescent="0.4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2:13" ht="12.7" x14ac:dyDescent="0.4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2:13" ht="12.7" x14ac:dyDescent="0.4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2:13" ht="12.7" x14ac:dyDescent="0.4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2:13" ht="12.7" x14ac:dyDescent="0.4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2:13" ht="12.7" x14ac:dyDescent="0.4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2:13" ht="12.7" x14ac:dyDescent="0.4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2:13" ht="12.7" x14ac:dyDescent="0.4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2:13" ht="12.7" x14ac:dyDescent="0.4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2:13" ht="12.7" x14ac:dyDescent="0.4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2:13" ht="12.7" x14ac:dyDescent="0.4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2:13" ht="12.7" x14ac:dyDescent="0.4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2:13" ht="12.7" x14ac:dyDescent="0.4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2:13" ht="12.7" x14ac:dyDescent="0.4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2:13" ht="12.7" x14ac:dyDescent="0.4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2:13" ht="12.7" x14ac:dyDescent="0.4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2:13" ht="12.7" x14ac:dyDescent="0.4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2:13" ht="12.7" x14ac:dyDescent="0.4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2:13" ht="12.7" x14ac:dyDescent="0.4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2:13" ht="12.7" x14ac:dyDescent="0.4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2:13" ht="12.7" x14ac:dyDescent="0.4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2:13" ht="12.7" x14ac:dyDescent="0.4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2:13" ht="12.7" x14ac:dyDescent="0.4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2:13" ht="12.7" x14ac:dyDescent="0.4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spans="2:13" ht="12.7" x14ac:dyDescent="0.4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2:13" ht="12.7" x14ac:dyDescent="0.4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spans="2:13" ht="12.7" x14ac:dyDescent="0.4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spans="2:13" ht="12.7" x14ac:dyDescent="0.4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spans="2:13" ht="12.7" x14ac:dyDescent="0.4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</row>
    <row r="432" spans="2:13" ht="12.7" x14ac:dyDescent="0.4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</row>
    <row r="433" spans="2:13" ht="12.7" x14ac:dyDescent="0.4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</row>
    <row r="434" spans="2:13" ht="12.7" x14ac:dyDescent="0.4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2:13" ht="12.7" x14ac:dyDescent="0.4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2:13" ht="12.7" x14ac:dyDescent="0.4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2:13" ht="12.7" x14ac:dyDescent="0.4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2:13" ht="12.7" x14ac:dyDescent="0.4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2:13" ht="12.7" x14ac:dyDescent="0.4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2:13" ht="12.7" x14ac:dyDescent="0.4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2:13" ht="12.7" x14ac:dyDescent="0.4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2:13" ht="12.7" x14ac:dyDescent="0.4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2:13" ht="12.7" x14ac:dyDescent="0.4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2:13" ht="12.7" x14ac:dyDescent="0.4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2:13" ht="12.7" x14ac:dyDescent="0.4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2:13" ht="12.7" x14ac:dyDescent="0.4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2:13" ht="12.7" x14ac:dyDescent="0.4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2:13" ht="12.7" x14ac:dyDescent="0.4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2:13" ht="12.7" x14ac:dyDescent="0.4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2:13" ht="12.7" x14ac:dyDescent="0.4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2:13" ht="12.7" x14ac:dyDescent="0.4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2:13" ht="12.7" x14ac:dyDescent="0.4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2:13" ht="12.7" x14ac:dyDescent="0.4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2:13" ht="12.7" x14ac:dyDescent="0.4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2:13" ht="12.7" x14ac:dyDescent="0.4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2:13" ht="12.7" x14ac:dyDescent="0.4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2:13" ht="12.7" x14ac:dyDescent="0.4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2:13" ht="12.7" x14ac:dyDescent="0.4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2:13" ht="12.7" x14ac:dyDescent="0.4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spans="2:13" ht="12.7" x14ac:dyDescent="0.4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spans="2:13" ht="12.7" x14ac:dyDescent="0.4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spans="2:13" ht="12.7" x14ac:dyDescent="0.4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2:13" ht="12.7" x14ac:dyDescent="0.4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2:13" ht="12.7" x14ac:dyDescent="0.4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2:13" ht="12.7" x14ac:dyDescent="0.4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2:13" ht="12.7" x14ac:dyDescent="0.4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2:13" ht="12.7" x14ac:dyDescent="0.4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2:13" ht="12.7" x14ac:dyDescent="0.4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2:13" ht="12.7" x14ac:dyDescent="0.4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2:13" ht="12.7" x14ac:dyDescent="0.4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spans="2:13" ht="12.7" x14ac:dyDescent="0.4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spans="2:13" ht="12.7" x14ac:dyDescent="0.4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2:13" ht="12.7" x14ac:dyDescent="0.4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2:13" ht="12.7" x14ac:dyDescent="0.4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2:13" ht="12.7" x14ac:dyDescent="0.4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2:13" ht="12.7" x14ac:dyDescent="0.4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2:13" ht="12.7" x14ac:dyDescent="0.4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2:13" ht="12.7" x14ac:dyDescent="0.4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2:13" ht="12.7" x14ac:dyDescent="0.4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2:13" ht="12.7" x14ac:dyDescent="0.4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2:13" ht="12.7" x14ac:dyDescent="0.4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2:13" ht="12.7" x14ac:dyDescent="0.4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2:13" ht="12.7" x14ac:dyDescent="0.4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2:13" ht="12.7" x14ac:dyDescent="0.4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2:13" ht="12.7" x14ac:dyDescent="0.4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2:13" ht="12.7" x14ac:dyDescent="0.4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2:13" ht="12.7" x14ac:dyDescent="0.4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2:13" ht="12.7" x14ac:dyDescent="0.4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2:13" ht="12.7" x14ac:dyDescent="0.4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2:13" ht="12.7" x14ac:dyDescent="0.4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2:13" ht="12.7" x14ac:dyDescent="0.4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2:13" ht="12.7" x14ac:dyDescent="0.4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2:13" ht="12.7" x14ac:dyDescent="0.4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2:13" ht="12.7" x14ac:dyDescent="0.4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2:13" ht="12.7" x14ac:dyDescent="0.4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2:13" ht="12.7" x14ac:dyDescent="0.4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2:13" ht="12.7" x14ac:dyDescent="0.4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2:13" ht="12.7" x14ac:dyDescent="0.4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2:13" ht="12.7" x14ac:dyDescent="0.4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2:13" ht="12.7" x14ac:dyDescent="0.4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2:13" ht="12.7" x14ac:dyDescent="0.4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2:13" ht="12.7" x14ac:dyDescent="0.4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2:13" ht="12.7" x14ac:dyDescent="0.4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2:13" ht="12.7" x14ac:dyDescent="0.4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2:13" ht="12.7" x14ac:dyDescent="0.4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2:13" ht="12.7" x14ac:dyDescent="0.4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2:13" ht="12.7" x14ac:dyDescent="0.4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2:13" ht="12.7" x14ac:dyDescent="0.4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2:13" ht="12.7" x14ac:dyDescent="0.4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2:13" ht="12.7" x14ac:dyDescent="0.4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2:13" ht="12.7" x14ac:dyDescent="0.4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2:13" ht="12.7" x14ac:dyDescent="0.4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2:13" ht="12.7" x14ac:dyDescent="0.4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2:13" ht="12.7" x14ac:dyDescent="0.4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2:13" ht="12.7" x14ac:dyDescent="0.4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2:13" ht="12.7" x14ac:dyDescent="0.4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2:13" ht="12.7" x14ac:dyDescent="0.4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2:13" ht="12.7" x14ac:dyDescent="0.4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2:13" ht="12.7" x14ac:dyDescent="0.4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2:13" ht="12.7" x14ac:dyDescent="0.4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2:13" ht="12.7" x14ac:dyDescent="0.4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2:13" ht="12.7" x14ac:dyDescent="0.4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2:13" ht="12.7" x14ac:dyDescent="0.4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2:13" ht="12.7" x14ac:dyDescent="0.4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2:13" ht="12.7" x14ac:dyDescent="0.4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2:13" ht="12.7" x14ac:dyDescent="0.4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2:13" ht="12.7" x14ac:dyDescent="0.4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</row>
    <row r="528" spans="2:13" ht="12.7" x14ac:dyDescent="0.4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2:13" ht="12.7" x14ac:dyDescent="0.4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2:13" ht="12.7" x14ac:dyDescent="0.4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2:13" ht="12.7" x14ac:dyDescent="0.4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2:13" ht="12.7" x14ac:dyDescent="0.4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</row>
    <row r="533" spans="2:13" ht="12.7" x14ac:dyDescent="0.4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</row>
    <row r="534" spans="2:13" ht="12.7" x14ac:dyDescent="0.4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2:13" ht="12.7" x14ac:dyDescent="0.4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</row>
    <row r="536" spans="2:13" ht="12.7" x14ac:dyDescent="0.4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2:13" ht="12.7" x14ac:dyDescent="0.4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2:13" ht="12.7" x14ac:dyDescent="0.4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2:13" ht="12.7" x14ac:dyDescent="0.4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2:13" ht="12.7" x14ac:dyDescent="0.4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2:13" ht="12.7" x14ac:dyDescent="0.4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2:13" ht="12.7" x14ac:dyDescent="0.4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2:13" ht="12.7" x14ac:dyDescent="0.4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2:13" ht="12.7" x14ac:dyDescent="0.4"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2:13" ht="12.7" x14ac:dyDescent="0.4"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2:13" ht="12.7" x14ac:dyDescent="0.4"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2:13" ht="12.7" x14ac:dyDescent="0.4"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2:13" ht="12.7" x14ac:dyDescent="0.4"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2:13" ht="12.7" x14ac:dyDescent="0.4"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2:13" ht="12.7" x14ac:dyDescent="0.4"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2:13" ht="12.7" x14ac:dyDescent="0.4"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2:13" ht="12.7" x14ac:dyDescent="0.4"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2:13" ht="12.7" x14ac:dyDescent="0.4"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2:13" ht="12.7" x14ac:dyDescent="0.4"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2:13" ht="12.7" x14ac:dyDescent="0.4"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2:13" ht="12.7" x14ac:dyDescent="0.4"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2:13" ht="12.7" x14ac:dyDescent="0.4"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2:13" ht="12.7" x14ac:dyDescent="0.4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2:13" ht="12.7" x14ac:dyDescent="0.4"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2:13" ht="12.7" x14ac:dyDescent="0.4"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</row>
    <row r="561" spans="2:13" ht="12.7" x14ac:dyDescent="0.4"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</row>
    <row r="562" spans="2:13" ht="12.7" x14ac:dyDescent="0.4"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2:13" ht="12.7" x14ac:dyDescent="0.4"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</row>
    <row r="564" spans="2:13" ht="12.7" x14ac:dyDescent="0.4"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</row>
    <row r="565" spans="2:13" ht="12.7" x14ac:dyDescent="0.4"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spans="2:13" ht="12.7" x14ac:dyDescent="0.4"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</row>
    <row r="567" spans="2:13" ht="12.7" x14ac:dyDescent="0.4"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2:13" ht="12.7" x14ac:dyDescent="0.4"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2:13" ht="12.7" x14ac:dyDescent="0.4"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2:13" ht="12.7" x14ac:dyDescent="0.4"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2:13" ht="12.7" x14ac:dyDescent="0.4"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2:13" ht="12.7" x14ac:dyDescent="0.4"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</row>
    <row r="573" spans="2:13" ht="12.7" x14ac:dyDescent="0.4"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</row>
    <row r="574" spans="2:13" ht="12.7" x14ac:dyDescent="0.4"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</row>
    <row r="575" spans="2:13" ht="12.7" x14ac:dyDescent="0.4"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</row>
    <row r="576" spans="2:13" ht="12.7" x14ac:dyDescent="0.4"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</row>
    <row r="577" spans="2:13" ht="12.7" x14ac:dyDescent="0.4"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</row>
    <row r="578" spans="2:13" ht="12.7" x14ac:dyDescent="0.4"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2:13" ht="12.7" x14ac:dyDescent="0.4"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2:13" ht="12.7" x14ac:dyDescent="0.4"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2:13" ht="12.7" x14ac:dyDescent="0.4"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2:13" ht="12.7" x14ac:dyDescent="0.4"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2:13" ht="12.7" x14ac:dyDescent="0.4"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2:13" ht="12.7" x14ac:dyDescent="0.4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2:13" ht="12.7" x14ac:dyDescent="0.4"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2:13" ht="12.7" x14ac:dyDescent="0.4"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2:13" ht="12.7" x14ac:dyDescent="0.4"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2:13" ht="12.7" x14ac:dyDescent="0.4"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2:13" ht="12.7" x14ac:dyDescent="0.4"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2:13" ht="12.7" x14ac:dyDescent="0.4"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2:13" ht="12.7" x14ac:dyDescent="0.4"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2:13" ht="12.7" x14ac:dyDescent="0.4"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2:13" ht="12.7" x14ac:dyDescent="0.4"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2:13" ht="12.7" x14ac:dyDescent="0.4"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2:13" ht="12.7" x14ac:dyDescent="0.4"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2:13" ht="12.7" x14ac:dyDescent="0.4"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2:13" ht="12.7" x14ac:dyDescent="0.4"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2:13" ht="12.7" x14ac:dyDescent="0.4"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2:13" ht="12.7" x14ac:dyDescent="0.4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2:13" ht="12.7" x14ac:dyDescent="0.4"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</row>
    <row r="601" spans="2:13" ht="12.7" x14ac:dyDescent="0.4"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</row>
    <row r="602" spans="2:13" ht="12.7" x14ac:dyDescent="0.4"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</row>
    <row r="603" spans="2:13" ht="12.7" x14ac:dyDescent="0.4"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</row>
    <row r="604" spans="2:13" ht="12.7" x14ac:dyDescent="0.4"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</row>
    <row r="605" spans="2:13" ht="12.7" x14ac:dyDescent="0.4"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</row>
    <row r="606" spans="2:13" ht="12.7" x14ac:dyDescent="0.4"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</row>
    <row r="607" spans="2:13" ht="12.7" x14ac:dyDescent="0.4"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spans="2:13" ht="12.7" x14ac:dyDescent="0.4"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</row>
    <row r="609" spans="2:13" ht="12.7" x14ac:dyDescent="0.4"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2:13" ht="12.7" x14ac:dyDescent="0.4"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2:13" ht="12.7" x14ac:dyDescent="0.4"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2:13" ht="12.7" x14ac:dyDescent="0.4"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2:13" ht="12.7" x14ac:dyDescent="0.4"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2:13" ht="12.7" x14ac:dyDescent="0.4"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2:13" ht="12.7" x14ac:dyDescent="0.4"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2:13" ht="12.7" x14ac:dyDescent="0.4"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2:13" ht="12.7" x14ac:dyDescent="0.4"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2:13" ht="12.7" x14ac:dyDescent="0.4"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2:13" ht="12.7" x14ac:dyDescent="0.4"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</row>
    <row r="620" spans="2:13" ht="12.7" x14ac:dyDescent="0.4"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</row>
    <row r="621" spans="2:13" ht="12.7" x14ac:dyDescent="0.4"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</row>
    <row r="622" spans="2:13" ht="12.7" x14ac:dyDescent="0.4"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</row>
    <row r="623" spans="2:13" ht="12.7" x14ac:dyDescent="0.4"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</row>
    <row r="624" spans="2:13" ht="12.7" x14ac:dyDescent="0.4"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spans="2:13" ht="12.7" x14ac:dyDescent="0.4"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</row>
    <row r="626" spans="2:13" ht="12.7" x14ac:dyDescent="0.4"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</row>
    <row r="627" spans="2:13" ht="12.7" x14ac:dyDescent="0.4"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</row>
    <row r="628" spans="2:13" ht="12.7" x14ac:dyDescent="0.4"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</row>
    <row r="629" spans="2:13" ht="12.7" x14ac:dyDescent="0.4"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</row>
    <row r="630" spans="2:13" ht="12.7" x14ac:dyDescent="0.4"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</row>
    <row r="631" spans="2:13" ht="12.7" x14ac:dyDescent="0.4"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</row>
    <row r="632" spans="2:13" ht="12.7" x14ac:dyDescent="0.4"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</row>
    <row r="633" spans="2:13" ht="12.7" x14ac:dyDescent="0.4"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</row>
    <row r="634" spans="2:13" ht="12.7" x14ac:dyDescent="0.4"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</row>
    <row r="635" spans="2:13" ht="12.7" x14ac:dyDescent="0.4"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</row>
    <row r="636" spans="2:13" ht="12.7" x14ac:dyDescent="0.4"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</row>
    <row r="637" spans="2:13" ht="12.7" x14ac:dyDescent="0.4"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</row>
    <row r="638" spans="2:13" ht="12.7" x14ac:dyDescent="0.4"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2:13" ht="12.7" x14ac:dyDescent="0.4"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2:13" ht="12.7" x14ac:dyDescent="0.4"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2:13" ht="12.7" x14ac:dyDescent="0.4"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2:13" ht="12.7" x14ac:dyDescent="0.4"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2:13" ht="12.7" x14ac:dyDescent="0.4"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2:13" ht="12.7" x14ac:dyDescent="0.4"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2:13" ht="12.7" x14ac:dyDescent="0.4"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2:13" ht="12.7" x14ac:dyDescent="0.4"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2:13" ht="12.7" x14ac:dyDescent="0.4"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2:13" ht="12.7" x14ac:dyDescent="0.4"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2:13" ht="12.7" x14ac:dyDescent="0.4"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2:13" ht="12.7" x14ac:dyDescent="0.4"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2:13" ht="12.7" x14ac:dyDescent="0.4"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</row>
    <row r="652" spans="2:13" ht="12.7" x14ac:dyDescent="0.4"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</row>
    <row r="653" spans="2:13" ht="12.7" x14ac:dyDescent="0.4"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</row>
    <row r="654" spans="2:13" ht="12.7" x14ac:dyDescent="0.4"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</row>
    <row r="655" spans="2:13" ht="12.7" x14ac:dyDescent="0.4"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</row>
    <row r="656" spans="2:13" ht="12.7" x14ac:dyDescent="0.4"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</row>
    <row r="657" spans="2:13" ht="12.7" x14ac:dyDescent="0.4"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</row>
    <row r="658" spans="2:13" ht="12.7" x14ac:dyDescent="0.4"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</row>
    <row r="659" spans="2:13" ht="12.7" x14ac:dyDescent="0.4"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</row>
    <row r="660" spans="2:13" ht="12.7" x14ac:dyDescent="0.4"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</row>
    <row r="661" spans="2:13" ht="12.7" x14ac:dyDescent="0.4"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</row>
    <row r="662" spans="2:13" ht="12.7" x14ac:dyDescent="0.4"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</row>
    <row r="663" spans="2:13" ht="12.7" x14ac:dyDescent="0.4"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</row>
    <row r="664" spans="2:13" ht="12.7" x14ac:dyDescent="0.4"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</row>
    <row r="665" spans="2:13" ht="12.7" x14ac:dyDescent="0.4"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</row>
    <row r="666" spans="2:13" ht="12.7" x14ac:dyDescent="0.4"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</row>
    <row r="667" spans="2:13" ht="12.7" x14ac:dyDescent="0.4"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</row>
    <row r="668" spans="2:13" ht="12.7" x14ac:dyDescent="0.4"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</row>
    <row r="669" spans="2:13" ht="12.7" x14ac:dyDescent="0.4"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</row>
    <row r="670" spans="2:13" ht="12.7" x14ac:dyDescent="0.4"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spans="2:13" ht="12.7" x14ac:dyDescent="0.4"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</row>
    <row r="672" spans="2:13" ht="12.7" x14ac:dyDescent="0.4"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</row>
    <row r="673" spans="2:13" ht="12.7" x14ac:dyDescent="0.4"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</row>
    <row r="674" spans="2:13" ht="12.7" x14ac:dyDescent="0.4"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</row>
    <row r="675" spans="2:13" ht="12.7" x14ac:dyDescent="0.4"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</row>
    <row r="676" spans="2:13" ht="12.7" x14ac:dyDescent="0.4"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</row>
    <row r="677" spans="2:13" ht="12.7" x14ac:dyDescent="0.4"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</row>
    <row r="678" spans="2:13" ht="12.7" x14ac:dyDescent="0.4"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</row>
    <row r="679" spans="2:13" ht="12.7" x14ac:dyDescent="0.4"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</row>
    <row r="680" spans="2:13" ht="12.7" x14ac:dyDescent="0.4"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</row>
    <row r="681" spans="2:13" ht="12.7" x14ac:dyDescent="0.4"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</row>
    <row r="682" spans="2:13" ht="12.7" x14ac:dyDescent="0.4"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</row>
    <row r="683" spans="2:13" ht="12.7" x14ac:dyDescent="0.4"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</row>
    <row r="684" spans="2:13" ht="12.7" x14ac:dyDescent="0.4"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</row>
    <row r="685" spans="2:13" ht="12.7" x14ac:dyDescent="0.4"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</row>
    <row r="686" spans="2:13" ht="12.7" x14ac:dyDescent="0.4"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</row>
    <row r="687" spans="2:13" ht="12.7" x14ac:dyDescent="0.4"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</row>
    <row r="688" spans="2:13" ht="12.7" x14ac:dyDescent="0.4"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</row>
    <row r="689" spans="2:13" ht="12.7" x14ac:dyDescent="0.4"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</row>
    <row r="690" spans="2:13" ht="12.7" x14ac:dyDescent="0.4"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</row>
    <row r="691" spans="2:13" ht="12.7" x14ac:dyDescent="0.4"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</row>
    <row r="692" spans="2:13" ht="12.7" x14ac:dyDescent="0.4"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</row>
    <row r="693" spans="2:13" ht="12.7" x14ac:dyDescent="0.4"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</row>
    <row r="694" spans="2:13" ht="12.7" x14ac:dyDescent="0.4"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</row>
    <row r="695" spans="2:13" ht="12.7" x14ac:dyDescent="0.4"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</row>
    <row r="696" spans="2:13" ht="12.7" x14ac:dyDescent="0.4"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</row>
    <row r="697" spans="2:13" ht="12.7" x14ac:dyDescent="0.4"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</row>
    <row r="698" spans="2:13" ht="12.7" x14ac:dyDescent="0.4"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</row>
    <row r="699" spans="2:13" ht="12.7" x14ac:dyDescent="0.4"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</row>
    <row r="700" spans="2:13" ht="12.7" x14ac:dyDescent="0.4"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</row>
    <row r="701" spans="2:13" ht="12.7" x14ac:dyDescent="0.4"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</row>
    <row r="702" spans="2:13" ht="12.7" x14ac:dyDescent="0.4"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</row>
    <row r="703" spans="2:13" ht="12.7" x14ac:dyDescent="0.4"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</row>
    <row r="704" spans="2:13" ht="12.7" x14ac:dyDescent="0.4"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</row>
    <row r="705" spans="2:13" ht="12.7" x14ac:dyDescent="0.4"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</row>
    <row r="706" spans="2:13" ht="12.7" x14ac:dyDescent="0.4"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</row>
    <row r="707" spans="2:13" ht="12.7" x14ac:dyDescent="0.4"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</row>
    <row r="708" spans="2:13" ht="12.7" x14ac:dyDescent="0.4"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</row>
    <row r="709" spans="2:13" ht="12.7" x14ac:dyDescent="0.4"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</row>
    <row r="710" spans="2:13" ht="12.7" x14ac:dyDescent="0.4"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</row>
    <row r="711" spans="2:13" ht="12.7" x14ac:dyDescent="0.4"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</row>
    <row r="712" spans="2:13" ht="12.7" x14ac:dyDescent="0.4"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</row>
    <row r="713" spans="2:13" ht="12.7" x14ac:dyDescent="0.4"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</row>
    <row r="714" spans="2:13" ht="12.7" x14ac:dyDescent="0.4"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</row>
    <row r="715" spans="2:13" ht="12.7" x14ac:dyDescent="0.4"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</row>
    <row r="716" spans="2:13" ht="12.7" x14ac:dyDescent="0.4"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</row>
    <row r="717" spans="2:13" ht="12.7" x14ac:dyDescent="0.4"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</row>
    <row r="718" spans="2:13" ht="12.7" x14ac:dyDescent="0.4"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</row>
    <row r="719" spans="2:13" ht="12.7" x14ac:dyDescent="0.4"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</row>
    <row r="720" spans="2:13" ht="12.7" x14ac:dyDescent="0.4"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</row>
    <row r="721" spans="2:13" ht="12.7" x14ac:dyDescent="0.4"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</row>
    <row r="722" spans="2:13" ht="12.7" x14ac:dyDescent="0.4"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</row>
    <row r="723" spans="2:13" ht="12.7" x14ac:dyDescent="0.4"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</row>
    <row r="724" spans="2:13" ht="12.7" x14ac:dyDescent="0.4"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2:13" ht="12.7" x14ac:dyDescent="0.4"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2:13" ht="12.7" x14ac:dyDescent="0.4"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2:13" ht="12.7" x14ac:dyDescent="0.4"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2:13" ht="12.7" x14ac:dyDescent="0.4"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2:13" ht="12.7" x14ac:dyDescent="0.4"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2:13" ht="12.7" x14ac:dyDescent="0.4"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2:13" ht="12.7" x14ac:dyDescent="0.4"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2:13" ht="12.7" x14ac:dyDescent="0.4"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</row>
    <row r="733" spans="2:13" ht="12.7" x14ac:dyDescent="0.4"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</row>
    <row r="734" spans="2:13" ht="12.7" x14ac:dyDescent="0.4"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</row>
    <row r="735" spans="2:13" ht="12.7" x14ac:dyDescent="0.4"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</row>
    <row r="736" spans="2:13" ht="12.7" x14ac:dyDescent="0.4"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</row>
    <row r="737" spans="2:13" ht="12.7" x14ac:dyDescent="0.4"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</row>
    <row r="738" spans="2:13" ht="12.7" x14ac:dyDescent="0.4"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</row>
    <row r="739" spans="2:13" ht="12.7" x14ac:dyDescent="0.4"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</row>
    <row r="740" spans="2:13" ht="12.7" x14ac:dyDescent="0.4"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</row>
    <row r="741" spans="2:13" ht="12.7" x14ac:dyDescent="0.4"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</row>
    <row r="742" spans="2:13" ht="12.7" x14ac:dyDescent="0.4"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</row>
    <row r="743" spans="2:13" ht="12.7" x14ac:dyDescent="0.4"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</row>
    <row r="744" spans="2:13" ht="12.7" x14ac:dyDescent="0.4"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</row>
    <row r="745" spans="2:13" ht="12.7" x14ac:dyDescent="0.4"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</row>
    <row r="746" spans="2:13" ht="12.7" x14ac:dyDescent="0.4"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</row>
    <row r="747" spans="2:13" ht="12.7" x14ac:dyDescent="0.4"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</row>
    <row r="748" spans="2:13" ht="12.7" x14ac:dyDescent="0.4"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</row>
    <row r="749" spans="2:13" ht="12.7" x14ac:dyDescent="0.4"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</row>
    <row r="750" spans="2:13" ht="12.7" x14ac:dyDescent="0.4"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</row>
    <row r="751" spans="2:13" ht="12.7" x14ac:dyDescent="0.4"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</row>
    <row r="752" spans="2:13" ht="12.7" x14ac:dyDescent="0.4"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</row>
    <row r="753" spans="2:13" ht="12.7" x14ac:dyDescent="0.4"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</row>
    <row r="754" spans="2:13" ht="12.7" x14ac:dyDescent="0.4"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</row>
    <row r="755" spans="2:13" ht="12.7" x14ac:dyDescent="0.4"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</row>
    <row r="756" spans="2:13" ht="12.7" x14ac:dyDescent="0.4"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</row>
    <row r="757" spans="2:13" ht="12.7" x14ac:dyDescent="0.4"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</row>
    <row r="758" spans="2:13" ht="12.7" x14ac:dyDescent="0.4"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</row>
    <row r="759" spans="2:13" ht="12.7" x14ac:dyDescent="0.4"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</row>
    <row r="760" spans="2:13" ht="12.7" x14ac:dyDescent="0.4"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</row>
    <row r="761" spans="2:13" ht="12.7" x14ac:dyDescent="0.4"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</row>
    <row r="762" spans="2:13" ht="12.7" x14ac:dyDescent="0.4"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</row>
    <row r="763" spans="2:13" ht="12.7" x14ac:dyDescent="0.4"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</row>
    <row r="764" spans="2:13" ht="12.7" x14ac:dyDescent="0.4"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</row>
    <row r="765" spans="2:13" ht="12.7" x14ac:dyDescent="0.4"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</row>
    <row r="766" spans="2:13" ht="12.7" x14ac:dyDescent="0.4"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</row>
    <row r="767" spans="2:13" ht="12.7" x14ac:dyDescent="0.4"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</row>
    <row r="768" spans="2:13" ht="12.7" x14ac:dyDescent="0.4"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2:13" ht="12.7" x14ac:dyDescent="0.4"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</row>
    <row r="770" spans="2:13" ht="12.7" x14ac:dyDescent="0.4"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</row>
    <row r="771" spans="2:13" ht="12.7" x14ac:dyDescent="0.4"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</row>
    <row r="772" spans="2:13" ht="12.7" x14ac:dyDescent="0.4"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</row>
    <row r="773" spans="2:13" ht="12.7" x14ac:dyDescent="0.4"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</row>
    <row r="774" spans="2:13" ht="12.7" x14ac:dyDescent="0.4"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</row>
    <row r="775" spans="2:13" ht="12.7" x14ac:dyDescent="0.4"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</row>
    <row r="776" spans="2:13" ht="12.7" x14ac:dyDescent="0.4"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</row>
    <row r="777" spans="2:13" ht="12.7" x14ac:dyDescent="0.4"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</row>
    <row r="778" spans="2:13" ht="12.7" x14ac:dyDescent="0.4"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</row>
    <row r="779" spans="2:13" ht="12.7" x14ac:dyDescent="0.4"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</row>
    <row r="780" spans="2:13" ht="12.7" x14ac:dyDescent="0.4"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</row>
    <row r="781" spans="2:13" ht="12.7" x14ac:dyDescent="0.4"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</row>
    <row r="782" spans="2:13" ht="12.7" x14ac:dyDescent="0.4"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</row>
    <row r="783" spans="2:13" ht="12.7" x14ac:dyDescent="0.4"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</row>
    <row r="784" spans="2:13" ht="12.7" x14ac:dyDescent="0.4"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</row>
    <row r="785" spans="2:13" ht="12.7" x14ac:dyDescent="0.4"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</row>
    <row r="786" spans="2:13" ht="12.7" x14ac:dyDescent="0.4"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</row>
    <row r="787" spans="2:13" ht="12.7" x14ac:dyDescent="0.4"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</row>
    <row r="788" spans="2:13" ht="12.7" x14ac:dyDescent="0.4"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</row>
    <row r="789" spans="2:13" ht="12.7" x14ac:dyDescent="0.4"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</row>
    <row r="790" spans="2:13" ht="12.7" x14ac:dyDescent="0.4"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</row>
    <row r="791" spans="2:13" ht="12.7" x14ac:dyDescent="0.4"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</row>
    <row r="792" spans="2:13" ht="12.7" x14ac:dyDescent="0.4"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</row>
    <row r="793" spans="2:13" ht="12.7" x14ac:dyDescent="0.4"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</row>
    <row r="794" spans="2:13" ht="12.7" x14ac:dyDescent="0.4"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</row>
    <row r="795" spans="2:13" ht="12.7" x14ac:dyDescent="0.4"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</row>
    <row r="796" spans="2:13" ht="12.7" x14ac:dyDescent="0.4"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</row>
    <row r="797" spans="2:13" ht="12.7" x14ac:dyDescent="0.4"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</row>
    <row r="798" spans="2:13" ht="12.7" x14ac:dyDescent="0.4"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</row>
    <row r="799" spans="2:13" ht="12.7" x14ac:dyDescent="0.4"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</row>
    <row r="800" spans="2:13" ht="12.7" x14ac:dyDescent="0.4"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</row>
    <row r="801" spans="2:13" ht="12.7" x14ac:dyDescent="0.4"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</row>
    <row r="802" spans="2:13" ht="12.7" x14ac:dyDescent="0.4"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</row>
    <row r="803" spans="2:13" ht="12.7" x14ac:dyDescent="0.4"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</row>
    <row r="804" spans="2:13" ht="12.7" x14ac:dyDescent="0.4"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</row>
    <row r="805" spans="2:13" ht="12.7" x14ac:dyDescent="0.4"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</row>
    <row r="806" spans="2:13" ht="12.7" x14ac:dyDescent="0.4"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</row>
    <row r="807" spans="2:13" ht="12.7" x14ac:dyDescent="0.4"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</row>
    <row r="808" spans="2:13" ht="12.7" x14ac:dyDescent="0.4"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</row>
    <row r="809" spans="2:13" ht="12.7" x14ac:dyDescent="0.4"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</row>
    <row r="810" spans="2:13" ht="12.7" x14ac:dyDescent="0.4"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</row>
    <row r="811" spans="2:13" ht="12.7" x14ac:dyDescent="0.4"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</row>
    <row r="812" spans="2:13" ht="12.7" x14ac:dyDescent="0.4"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</row>
    <row r="813" spans="2:13" ht="12.7" x14ac:dyDescent="0.4"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</row>
    <row r="814" spans="2:13" ht="12.7" x14ac:dyDescent="0.4"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</row>
    <row r="815" spans="2:13" ht="12.7" x14ac:dyDescent="0.4"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</row>
    <row r="816" spans="2:13" ht="12.7" x14ac:dyDescent="0.4"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</row>
    <row r="817" spans="2:13" ht="12.7" x14ac:dyDescent="0.4"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</row>
    <row r="818" spans="2:13" ht="12.7" x14ac:dyDescent="0.4"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</row>
    <row r="819" spans="2:13" ht="12.7" x14ac:dyDescent="0.4"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</row>
    <row r="820" spans="2:13" ht="12.7" x14ac:dyDescent="0.4"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</row>
    <row r="821" spans="2:13" ht="12.7" x14ac:dyDescent="0.4"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2:13" ht="12.7" x14ac:dyDescent="0.4"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2:13" ht="12.7" x14ac:dyDescent="0.4"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2:13" ht="12.7" x14ac:dyDescent="0.4"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2:13" ht="12.7" x14ac:dyDescent="0.4"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2:13" ht="12.7" x14ac:dyDescent="0.4"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2:13" ht="12.7" x14ac:dyDescent="0.4"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2:13" ht="12.7" x14ac:dyDescent="0.4"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2:13" ht="12.7" x14ac:dyDescent="0.4"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2:13" ht="12.7" x14ac:dyDescent="0.4"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</row>
    <row r="831" spans="2:13" ht="12.7" x14ac:dyDescent="0.4"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</row>
    <row r="832" spans="2:13" ht="12.7" x14ac:dyDescent="0.4"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</row>
    <row r="833" spans="2:13" ht="12.7" x14ac:dyDescent="0.4"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</row>
    <row r="834" spans="2:13" ht="12.7" x14ac:dyDescent="0.4"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</row>
    <row r="835" spans="2:13" ht="12.7" x14ac:dyDescent="0.4"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</row>
    <row r="836" spans="2:13" ht="12.7" x14ac:dyDescent="0.4"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</row>
    <row r="837" spans="2:13" ht="12.7" x14ac:dyDescent="0.4"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</row>
    <row r="838" spans="2:13" ht="12.7" x14ac:dyDescent="0.4"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</row>
    <row r="839" spans="2:13" ht="12.7" x14ac:dyDescent="0.4"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</row>
    <row r="840" spans="2:13" ht="12.7" x14ac:dyDescent="0.4"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</row>
    <row r="841" spans="2:13" ht="12.7" x14ac:dyDescent="0.4"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</row>
    <row r="842" spans="2:13" ht="12.7" x14ac:dyDescent="0.4"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</row>
    <row r="843" spans="2:13" ht="12.7" x14ac:dyDescent="0.4"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</row>
    <row r="844" spans="2:13" ht="12.7" x14ac:dyDescent="0.4"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</row>
    <row r="845" spans="2:13" ht="12.7" x14ac:dyDescent="0.4"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</row>
    <row r="846" spans="2:13" ht="12.7" x14ac:dyDescent="0.4"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</row>
    <row r="847" spans="2:13" ht="12.7" x14ac:dyDescent="0.4"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</row>
    <row r="848" spans="2:13" ht="12.7" x14ac:dyDescent="0.4"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</row>
    <row r="849" spans="2:13" ht="12.7" x14ac:dyDescent="0.4"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</row>
    <row r="850" spans="2:13" ht="12.7" x14ac:dyDescent="0.4"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</row>
    <row r="851" spans="2:13" ht="12.7" x14ac:dyDescent="0.4"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</row>
    <row r="852" spans="2:13" ht="12.7" x14ac:dyDescent="0.4"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</row>
    <row r="853" spans="2:13" ht="12.7" x14ac:dyDescent="0.4"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</row>
    <row r="854" spans="2:13" ht="12.7" x14ac:dyDescent="0.4"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</row>
    <row r="855" spans="2:13" ht="12.7" x14ac:dyDescent="0.4"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</row>
    <row r="856" spans="2:13" ht="12.7" x14ac:dyDescent="0.4"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</row>
    <row r="857" spans="2:13" ht="12.7" x14ac:dyDescent="0.4"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</row>
    <row r="858" spans="2:13" ht="12.7" x14ac:dyDescent="0.4"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</row>
    <row r="859" spans="2:13" ht="12.7" x14ac:dyDescent="0.4"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</row>
    <row r="860" spans="2:13" ht="12.7" x14ac:dyDescent="0.4"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</row>
    <row r="861" spans="2:13" ht="12.7" x14ac:dyDescent="0.4"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</row>
    <row r="862" spans="2:13" ht="12.7" x14ac:dyDescent="0.4"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</row>
    <row r="863" spans="2:13" ht="12.7" x14ac:dyDescent="0.4"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</row>
    <row r="864" spans="2:13" ht="12.7" x14ac:dyDescent="0.4"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</row>
    <row r="865" spans="2:13" ht="12.7" x14ac:dyDescent="0.4"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</row>
    <row r="866" spans="2:13" ht="12.7" x14ac:dyDescent="0.4"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</row>
    <row r="867" spans="2:13" ht="12.7" x14ac:dyDescent="0.4"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</row>
    <row r="868" spans="2:13" ht="12.7" x14ac:dyDescent="0.4"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</row>
    <row r="869" spans="2:13" ht="12.7" x14ac:dyDescent="0.4"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</row>
    <row r="870" spans="2:13" ht="12.7" x14ac:dyDescent="0.4"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</row>
    <row r="871" spans="2:13" ht="12.7" x14ac:dyDescent="0.4"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</row>
    <row r="872" spans="2:13" ht="12.7" x14ac:dyDescent="0.4"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</row>
    <row r="873" spans="2:13" ht="12.7" x14ac:dyDescent="0.4"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</row>
    <row r="874" spans="2:13" ht="12.7" x14ac:dyDescent="0.4"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</row>
    <row r="875" spans="2:13" ht="12.7" x14ac:dyDescent="0.4"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</row>
    <row r="876" spans="2:13" ht="12.7" x14ac:dyDescent="0.4"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</row>
    <row r="877" spans="2:13" ht="12.7" x14ac:dyDescent="0.4"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</row>
    <row r="878" spans="2:13" ht="12.7" x14ac:dyDescent="0.4"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</row>
    <row r="879" spans="2:13" ht="12.7" x14ac:dyDescent="0.4"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</row>
    <row r="880" spans="2:13" ht="12.7" x14ac:dyDescent="0.4"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</row>
    <row r="881" spans="2:13" ht="12.7" x14ac:dyDescent="0.4"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</row>
    <row r="882" spans="2:13" ht="12.7" x14ac:dyDescent="0.4"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</row>
    <row r="883" spans="2:13" ht="12.7" x14ac:dyDescent="0.4"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</row>
    <row r="884" spans="2:13" ht="12.7" x14ac:dyDescent="0.4"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</row>
    <row r="885" spans="2:13" ht="12.7" x14ac:dyDescent="0.4"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</row>
    <row r="886" spans="2:13" ht="12.7" x14ac:dyDescent="0.4"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</row>
    <row r="887" spans="2:13" ht="12.7" x14ac:dyDescent="0.4"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</row>
    <row r="888" spans="2:13" ht="12.7" x14ac:dyDescent="0.4"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</row>
    <row r="889" spans="2:13" ht="12.7" x14ac:dyDescent="0.4"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</row>
    <row r="890" spans="2:13" ht="12.7" x14ac:dyDescent="0.4"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</row>
    <row r="891" spans="2:13" ht="12.7" x14ac:dyDescent="0.4"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</row>
    <row r="892" spans="2:13" ht="12.7" x14ac:dyDescent="0.4"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</row>
    <row r="893" spans="2:13" ht="12.7" x14ac:dyDescent="0.4"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</row>
    <row r="894" spans="2:13" ht="12.7" x14ac:dyDescent="0.4"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</row>
    <row r="895" spans="2:13" ht="12.7" x14ac:dyDescent="0.4"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</row>
    <row r="896" spans="2:13" ht="12.7" x14ac:dyDescent="0.4"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</row>
    <row r="897" spans="2:13" ht="12.7" x14ac:dyDescent="0.4"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</row>
    <row r="898" spans="2:13" ht="12.7" x14ac:dyDescent="0.4"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</row>
    <row r="899" spans="2:13" ht="12.7" x14ac:dyDescent="0.4"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</row>
    <row r="900" spans="2:13" ht="12.7" x14ac:dyDescent="0.4"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</row>
    <row r="901" spans="2:13" ht="12.7" x14ac:dyDescent="0.4"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</row>
    <row r="902" spans="2:13" ht="12.7" x14ac:dyDescent="0.4"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</row>
    <row r="903" spans="2:13" ht="12.7" x14ac:dyDescent="0.4"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</row>
    <row r="904" spans="2:13" ht="12.7" x14ac:dyDescent="0.4"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</row>
    <row r="905" spans="2:13" ht="12.7" x14ac:dyDescent="0.4"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</row>
    <row r="906" spans="2:13" ht="12.7" x14ac:dyDescent="0.4"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</row>
    <row r="907" spans="2:13" ht="12.7" x14ac:dyDescent="0.4"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</row>
    <row r="908" spans="2:13" ht="12.7" x14ac:dyDescent="0.4"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</row>
    <row r="909" spans="2:13" ht="12.7" x14ac:dyDescent="0.4"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</row>
    <row r="910" spans="2:13" ht="12.7" x14ac:dyDescent="0.4"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</row>
    <row r="911" spans="2:13" ht="12.7" x14ac:dyDescent="0.4"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</row>
    <row r="912" spans="2:13" ht="12.7" x14ac:dyDescent="0.4"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</row>
    <row r="913" spans="2:13" ht="12.7" x14ac:dyDescent="0.4"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</row>
    <row r="914" spans="2:13" ht="12.7" x14ac:dyDescent="0.4"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</row>
    <row r="915" spans="2:13" ht="12.7" x14ac:dyDescent="0.4"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</row>
    <row r="916" spans="2:13" ht="12.7" x14ac:dyDescent="0.4"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</row>
    <row r="917" spans="2:13" ht="12.7" x14ac:dyDescent="0.4"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</row>
    <row r="918" spans="2:13" ht="12.7" x14ac:dyDescent="0.4"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</row>
    <row r="919" spans="2:13" ht="12.7" x14ac:dyDescent="0.4"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</row>
    <row r="920" spans="2:13" ht="12.7" x14ac:dyDescent="0.4"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</row>
    <row r="921" spans="2:13" ht="12.7" x14ac:dyDescent="0.4"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</row>
    <row r="922" spans="2:13" ht="12.7" x14ac:dyDescent="0.4"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</row>
    <row r="923" spans="2:13" ht="12.7" x14ac:dyDescent="0.4"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</row>
    <row r="924" spans="2:13" ht="12.7" x14ac:dyDescent="0.4"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</row>
    <row r="925" spans="2:13" ht="12.7" x14ac:dyDescent="0.4"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</row>
    <row r="926" spans="2:13" ht="12.7" x14ac:dyDescent="0.4"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</row>
    <row r="927" spans="2:13" ht="12.7" x14ac:dyDescent="0.4"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</row>
    <row r="928" spans="2:13" ht="12.7" x14ac:dyDescent="0.4"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</row>
    <row r="929" spans="2:13" ht="12.7" x14ac:dyDescent="0.4"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2:13" ht="12.7" x14ac:dyDescent="0.4"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2:13" ht="12.7" x14ac:dyDescent="0.4"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2:13" ht="12.7" x14ac:dyDescent="0.4"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2:13" ht="12.7" x14ac:dyDescent="0.4"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2:13" ht="12.7" x14ac:dyDescent="0.4"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2:13" ht="12.7" x14ac:dyDescent="0.4"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2:13" ht="12.7" x14ac:dyDescent="0.4"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2:13" ht="12.7" x14ac:dyDescent="0.4"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</row>
    <row r="938" spans="2:13" ht="12.7" x14ac:dyDescent="0.4"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</row>
    <row r="939" spans="2:13" ht="12.7" x14ac:dyDescent="0.4"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</row>
    <row r="940" spans="2:13" ht="12.7" x14ac:dyDescent="0.4"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</row>
    <row r="941" spans="2:13" ht="12.7" x14ac:dyDescent="0.4"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</row>
    <row r="942" spans="2:13" ht="12.7" x14ac:dyDescent="0.4"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</row>
    <row r="943" spans="2:13" ht="12.7" x14ac:dyDescent="0.4"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</row>
    <row r="944" spans="2:13" ht="12.7" x14ac:dyDescent="0.4"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</row>
    <row r="945" spans="2:13" ht="12.7" x14ac:dyDescent="0.4"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</row>
    <row r="946" spans="2:13" ht="12.7" x14ac:dyDescent="0.4"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</row>
    <row r="947" spans="2:13" ht="12.7" x14ac:dyDescent="0.4"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</row>
    <row r="948" spans="2:13" ht="12.7" x14ac:dyDescent="0.4"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</row>
    <row r="949" spans="2:13" ht="12.7" x14ac:dyDescent="0.4"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</row>
    <row r="950" spans="2:13" ht="12.7" x14ac:dyDescent="0.4"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</row>
    <row r="951" spans="2:13" ht="12.7" x14ac:dyDescent="0.4"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</row>
    <row r="952" spans="2:13" ht="12.7" x14ac:dyDescent="0.4"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</row>
    <row r="953" spans="2:13" ht="12.7" x14ac:dyDescent="0.4"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</row>
    <row r="954" spans="2:13" ht="12.7" x14ac:dyDescent="0.4"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</row>
    <row r="955" spans="2:13" ht="12.7" x14ac:dyDescent="0.4"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</row>
    <row r="956" spans="2:13" ht="12.7" x14ac:dyDescent="0.4"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</row>
    <row r="957" spans="2:13" ht="12.7" x14ac:dyDescent="0.4"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</row>
    <row r="958" spans="2:13" ht="12.7" x14ac:dyDescent="0.4"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</row>
    <row r="959" spans="2:13" ht="12.7" x14ac:dyDescent="0.4"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</row>
    <row r="960" spans="2:13" ht="12.7" x14ac:dyDescent="0.4"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</row>
    <row r="961" spans="2:13" ht="12.7" x14ac:dyDescent="0.4"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</row>
    <row r="962" spans="2:13" ht="12.7" x14ac:dyDescent="0.4"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</row>
    <row r="963" spans="2:13" ht="12.7" x14ac:dyDescent="0.4"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</row>
    <row r="964" spans="2:13" ht="12.7" x14ac:dyDescent="0.4"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</row>
    <row r="965" spans="2:13" ht="12.7" x14ac:dyDescent="0.4"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</row>
    <row r="966" spans="2:13" ht="12.7" x14ac:dyDescent="0.4"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</row>
    <row r="967" spans="2:13" ht="12.7" x14ac:dyDescent="0.4"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</row>
    <row r="968" spans="2:13" ht="12.7" x14ac:dyDescent="0.4"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</row>
    <row r="969" spans="2:13" ht="12.7" x14ac:dyDescent="0.4"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</row>
    <row r="970" spans="2:13" ht="12.7" x14ac:dyDescent="0.4"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</row>
    <row r="971" spans="2:13" ht="12.7" x14ac:dyDescent="0.4"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</row>
    <row r="972" spans="2:13" ht="12.7" x14ac:dyDescent="0.4"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</row>
    <row r="973" spans="2:13" ht="12.7" x14ac:dyDescent="0.4"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</row>
    <row r="974" spans="2:13" ht="12.7" x14ac:dyDescent="0.4"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</row>
    <row r="975" spans="2:13" ht="12.7" x14ac:dyDescent="0.4"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</row>
    <row r="976" spans="2:13" ht="12.7" x14ac:dyDescent="0.4"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</row>
    <row r="977" spans="2:13" ht="12.7" x14ac:dyDescent="0.4"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</row>
    <row r="978" spans="2:13" ht="12.7" x14ac:dyDescent="0.4"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</row>
    <row r="979" spans="2:13" ht="12.7" x14ac:dyDescent="0.4"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</row>
    <row r="980" spans="2:13" ht="12.7" x14ac:dyDescent="0.4"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</row>
    <row r="981" spans="2:13" ht="12.7" x14ac:dyDescent="0.4"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</row>
    <row r="982" spans="2:13" ht="12.7" x14ac:dyDescent="0.4"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</row>
    <row r="983" spans="2:13" ht="12.7" x14ac:dyDescent="0.4"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</row>
    <row r="984" spans="2:13" ht="12.7" x14ac:dyDescent="0.4"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2:13" ht="12.7" x14ac:dyDescent="0.4"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2:13" ht="12.7" x14ac:dyDescent="0.4"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2:13" ht="12.7" x14ac:dyDescent="0.4"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2:13" ht="12.7" x14ac:dyDescent="0.4"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2:13" ht="12.7" x14ac:dyDescent="0.4"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2:13" ht="12.7" x14ac:dyDescent="0.4"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2:13" ht="12.7" x14ac:dyDescent="0.4"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2:13" ht="12.7" x14ac:dyDescent="0.4"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</row>
    <row r="993" spans="2:13" ht="12.7" x14ac:dyDescent="0.4"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</row>
    <row r="994" spans="2:13" ht="12.7" x14ac:dyDescent="0.4"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</row>
    <row r="995" spans="2:13" ht="12.7" x14ac:dyDescent="0.4"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</row>
    <row r="996" spans="2:13" ht="12.7" x14ac:dyDescent="0.4"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</row>
    <row r="997" spans="2:13" ht="12.7" x14ac:dyDescent="0.4"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</row>
    <row r="998" spans="2:13" ht="12.7" x14ac:dyDescent="0.4"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</row>
    <row r="999" spans="2:13" ht="12.7" x14ac:dyDescent="0.4"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</row>
    <row r="1000" spans="2:13" ht="12.7" x14ac:dyDescent="0.4"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</row>
    <row r="1001" spans="2:13" ht="12.7" x14ac:dyDescent="0.4"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</row>
  </sheetData>
  <sortState ref="A25:L35">
    <sortCondition descending="1" ref="L25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workbookViewId="0">
      <selection activeCell="H1" sqref="H1"/>
    </sheetView>
  </sheetViews>
  <sheetFormatPr defaultColWidth="14.46875" defaultRowHeight="15.75" customHeight="1" x14ac:dyDescent="0.4"/>
  <sheetData>
    <row r="1" spans="1:31" s="11" customFormat="1" ht="15.75" customHeight="1" x14ac:dyDescent="0.55000000000000004">
      <c r="A1" s="12" t="s">
        <v>0</v>
      </c>
      <c r="B1" s="12" t="s">
        <v>71</v>
      </c>
      <c r="C1" s="12" t="s">
        <v>1</v>
      </c>
      <c r="D1" s="12" t="s">
        <v>72</v>
      </c>
      <c r="E1" s="12" t="s">
        <v>2</v>
      </c>
      <c r="F1" s="12" t="s">
        <v>73</v>
      </c>
      <c r="G1" s="12" t="s">
        <v>3</v>
      </c>
      <c r="H1" s="12" t="s">
        <v>74</v>
      </c>
      <c r="I1" s="12" t="s">
        <v>75</v>
      </c>
      <c r="J1" s="12" t="s">
        <v>76</v>
      </c>
      <c r="K1" s="12" t="s">
        <v>8</v>
      </c>
      <c r="L1" s="12" t="s">
        <v>77</v>
      </c>
      <c r="M1" s="12" t="s">
        <v>78</v>
      </c>
      <c r="N1" s="12" t="s">
        <v>79</v>
      </c>
      <c r="O1" s="12" t="s">
        <v>80</v>
      </c>
      <c r="P1" s="12" t="s">
        <v>81</v>
      </c>
      <c r="Q1" s="12" t="s">
        <v>82</v>
      </c>
      <c r="R1" s="12" t="s">
        <v>83</v>
      </c>
      <c r="S1" s="12" t="s">
        <v>84</v>
      </c>
      <c r="T1" s="12" t="s">
        <v>85</v>
      </c>
      <c r="U1" s="12" t="s">
        <v>86</v>
      </c>
      <c r="V1" s="12" t="s">
        <v>9</v>
      </c>
      <c r="W1" s="12" t="s">
        <v>87</v>
      </c>
      <c r="X1" s="12" t="s">
        <v>88</v>
      </c>
      <c r="Y1" s="12" t="s">
        <v>89</v>
      </c>
      <c r="Z1" s="12" t="s">
        <v>5</v>
      </c>
      <c r="AA1" s="12" t="s">
        <v>6</v>
      </c>
      <c r="AB1" s="12" t="s">
        <v>7</v>
      </c>
      <c r="AC1" s="12" t="s">
        <v>10</v>
      </c>
      <c r="AD1" s="12" t="s">
        <v>90</v>
      </c>
      <c r="AE1" s="12"/>
    </row>
    <row r="2" spans="1:31" s="11" customFormat="1" ht="15.75" customHeight="1" x14ac:dyDescent="0.55000000000000004">
      <c r="A2" s="13" t="s">
        <v>13</v>
      </c>
      <c r="B2" s="9"/>
      <c r="C2" s="9"/>
      <c r="D2" s="9" t="s">
        <v>91</v>
      </c>
      <c r="E2" s="9" t="s">
        <v>14</v>
      </c>
      <c r="F2" s="9" t="s">
        <v>92</v>
      </c>
      <c r="G2" s="9" t="s">
        <v>93</v>
      </c>
      <c r="H2" s="9" t="s">
        <v>94</v>
      </c>
      <c r="I2" s="9" t="s">
        <v>95</v>
      </c>
      <c r="J2" s="9" t="s">
        <v>96</v>
      </c>
      <c r="K2" s="9" t="s">
        <v>97</v>
      </c>
      <c r="L2" s="9" t="s">
        <v>98</v>
      </c>
      <c r="M2" s="9" t="s">
        <v>99</v>
      </c>
      <c r="N2" s="9" t="s">
        <v>100</v>
      </c>
      <c r="O2" s="9" t="s">
        <v>101</v>
      </c>
      <c r="P2" s="9" t="s">
        <v>102</v>
      </c>
      <c r="Q2" s="9" t="s">
        <v>103</v>
      </c>
      <c r="R2" s="9" t="s">
        <v>104</v>
      </c>
      <c r="S2" s="9" t="s">
        <v>105</v>
      </c>
      <c r="T2" s="9" t="s">
        <v>106</v>
      </c>
      <c r="U2" s="9" t="s">
        <v>107</v>
      </c>
      <c r="V2" s="9" t="s">
        <v>108</v>
      </c>
      <c r="W2" s="9" t="s">
        <v>109</v>
      </c>
      <c r="X2" s="9" t="s">
        <v>110</v>
      </c>
      <c r="Y2" s="9" t="s">
        <v>111</v>
      </c>
      <c r="Z2" s="9" t="s">
        <v>112</v>
      </c>
      <c r="AA2" s="9" t="s">
        <v>113</v>
      </c>
      <c r="AB2" s="9" t="s">
        <v>114</v>
      </c>
      <c r="AC2" s="9" t="s">
        <v>115</v>
      </c>
      <c r="AD2" s="9" t="s">
        <v>116</v>
      </c>
      <c r="AE2" s="9"/>
    </row>
    <row r="3" spans="1:31" ht="15.75" customHeight="1" x14ac:dyDescent="0.5">
      <c r="A3" s="7" t="s">
        <v>24</v>
      </c>
      <c r="B3" s="1">
        <v>33</v>
      </c>
      <c r="C3" s="1" t="s">
        <v>25</v>
      </c>
      <c r="D3" s="1" t="s">
        <v>116</v>
      </c>
      <c r="E3" s="1">
        <v>82</v>
      </c>
      <c r="F3" s="1">
        <v>3026</v>
      </c>
      <c r="G3" s="1">
        <v>2251</v>
      </c>
      <c r="H3" s="1">
        <v>857</v>
      </c>
      <c r="I3" s="1">
        <v>1580</v>
      </c>
      <c r="J3" s="1">
        <v>0.54200000000000004</v>
      </c>
      <c r="K3" s="1">
        <f t="shared" ref="K3:K16" si="0">I3 - H3</f>
        <v>723</v>
      </c>
      <c r="L3" s="1">
        <v>149</v>
      </c>
      <c r="M3" s="1">
        <v>406</v>
      </c>
      <c r="N3" s="1">
        <v>0.36699999999999999</v>
      </c>
      <c r="O3" s="1">
        <v>708</v>
      </c>
      <c r="P3" s="1">
        <v>1174</v>
      </c>
      <c r="Q3" s="1">
        <v>0.60299999999999998</v>
      </c>
      <c r="R3" s="1">
        <v>0.59</v>
      </c>
      <c r="S3" s="1">
        <v>388</v>
      </c>
      <c r="T3" s="1">
        <v>531</v>
      </c>
      <c r="U3" s="1">
        <v>0.73099999999999998</v>
      </c>
      <c r="V3" s="1">
        <f t="shared" ref="V3:V16" si="1">T3 - S3</f>
        <v>143</v>
      </c>
      <c r="W3" s="1">
        <v>97</v>
      </c>
      <c r="X3" s="1">
        <v>612</v>
      </c>
      <c r="Y3" s="1">
        <v>709</v>
      </c>
      <c r="Z3" s="1">
        <v>747</v>
      </c>
      <c r="AA3" s="1">
        <v>116</v>
      </c>
      <c r="AB3" s="1">
        <v>71</v>
      </c>
      <c r="AC3" s="1">
        <v>347</v>
      </c>
      <c r="AD3" s="1">
        <v>136</v>
      </c>
      <c r="AE3" s="1"/>
    </row>
    <row r="4" spans="1:31" ht="15.75" customHeight="1" x14ac:dyDescent="0.5">
      <c r="A4" s="7" t="s">
        <v>26</v>
      </c>
      <c r="B4" s="1">
        <v>29</v>
      </c>
      <c r="C4" s="1" t="s">
        <v>27</v>
      </c>
      <c r="D4" s="1" t="s">
        <v>117</v>
      </c>
      <c r="E4" s="1">
        <v>51</v>
      </c>
      <c r="F4" s="1">
        <v>1631</v>
      </c>
      <c r="G4" s="1">
        <v>1346</v>
      </c>
      <c r="H4" s="1">
        <v>428</v>
      </c>
      <c r="I4" s="1">
        <v>864</v>
      </c>
      <c r="J4" s="1">
        <v>0.495</v>
      </c>
      <c r="K4" s="1">
        <f t="shared" si="0"/>
        <v>436</v>
      </c>
      <c r="L4" s="1">
        <v>212</v>
      </c>
      <c r="M4" s="1">
        <v>501</v>
      </c>
      <c r="N4" s="1">
        <v>0.42299999999999999</v>
      </c>
      <c r="O4" s="1">
        <v>216</v>
      </c>
      <c r="P4" s="1">
        <v>363</v>
      </c>
      <c r="Q4" s="1">
        <v>0.59499999999999997</v>
      </c>
      <c r="R4" s="1">
        <v>0.61799999999999999</v>
      </c>
      <c r="S4" s="1">
        <v>278</v>
      </c>
      <c r="T4" s="1">
        <v>302</v>
      </c>
      <c r="U4" s="1">
        <v>0.92100000000000004</v>
      </c>
      <c r="V4" s="1">
        <f t="shared" si="1"/>
        <v>24</v>
      </c>
      <c r="W4" s="1">
        <v>36</v>
      </c>
      <c r="X4" s="1">
        <v>225</v>
      </c>
      <c r="Y4" s="1">
        <v>261</v>
      </c>
      <c r="Z4" s="1">
        <v>310</v>
      </c>
      <c r="AA4" s="1">
        <v>80</v>
      </c>
      <c r="AB4" s="1">
        <v>8</v>
      </c>
      <c r="AC4" s="1">
        <v>153</v>
      </c>
      <c r="AD4" s="1">
        <v>114</v>
      </c>
      <c r="AE4" s="1"/>
    </row>
    <row r="5" spans="1:31" ht="15.75" customHeight="1" x14ac:dyDescent="0.5">
      <c r="A5" s="7" t="s">
        <v>28</v>
      </c>
      <c r="B5" s="1">
        <v>29</v>
      </c>
      <c r="C5" s="1" t="s">
        <v>27</v>
      </c>
      <c r="D5" s="1" t="s">
        <v>118</v>
      </c>
      <c r="E5" s="1">
        <v>68</v>
      </c>
      <c r="F5" s="1">
        <v>2325</v>
      </c>
      <c r="G5" s="1">
        <v>1792</v>
      </c>
      <c r="H5" s="1">
        <v>630</v>
      </c>
      <c r="I5" s="1">
        <v>1222</v>
      </c>
      <c r="J5" s="1">
        <v>0.51600000000000001</v>
      </c>
      <c r="K5" s="1">
        <f t="shared" si="0"/>
        <v>592</v>
      </c>
      <c r="L5" s="1">
        <v>173</v>
      </c>
      <c r="M5" s="1">
        <v>413</v>
      </c>
      <c r="N5" s="1">
        <v>0.41899999999999998</v>
      </c>
      <c r="O5" s="1">
        <v>457</v>
      </c>
      <c r="P5" s="1">
        <v>809</v>
      </c>
      <c r="Q5" s="1">
        <v>0.56499999999999995</v>
      </c>
      <c r="R5" s="1">
        <v>0.58599999999999997</v>
      </c>
      <c r="S5" s="1">
        <v>359</v>
      </c>
      <c r="T5" s="1">
        <v>404</v>
      </c>
      <c r="U5" s="1">
        <v>0.88900000000000001</v>
      </c>
      <c r="V5" s="1">
        <f t="shared" si="1"/>
        <v>45</v>
      </c>
      <c r="W5" s="1">
        <v>31</v>
      </c>
      <c r="X5" s="1">
        <v>433</v>
      </c>
      <c r="Y5" s="1">
        <v>464</v>
      </c>
      <c r="Z5" s="1">
        <v>366</v>
      </c>
      <c r="AA5" s="1">
        <v>50</v>
      </c>
      <c r="AB5" s="1">
        <v>119</v>
      </c>
      <c r="AC5" s="1">
        <v>207</v>
      </c>
      <c r="AD5" s="1">
        <v>133</v>
      </c>
      <c r="AE5" s="1"/>
    </row>
    <row r="6" spans="1:31" ht="15.75" customHeight="1" x14ac:dyDescent="0.5">
      <c r="A6" s="7" t="s">
        <v>29</v>
      </c>
      <c r="B6" s="1">
        <v>27</v>
      </c>
      <c r="C6" s="1" t="s">
        <v>30</v>
      </c>
      <c r="D6" s="1" t="s">
        <v>117</v>
      </c>
      <c r="E6" s="1">
        <v>73</v>
      </c>
      <c r="F6" s="1">
        <v>2670</v>
      </c>
      <c r="G6" s="1">
        <v>1962</v>
      </c>
      <c r="H6" s="1">
        <v>621</v>
      </c>
      <c r="I6" s="1">
        <v>1415</v>
      </c>
      <c r="J6" s="1">
        <v>0.439</v>
      </c>
      <c r="K6" s="1">
        <f t="shared" si="0"/>
        <v>794</v>
      </c>
      <c r="L6" s="1">
        <v>227</v>
      </c>
      <c r="M6" s="1">
        <v>629</v>
      </c>
      <c r="N6" s="1">
        <v>0.36099999999999999</v>
      </c>
      <c r="O6" s="1">
        <v>394</v>
      </c>
      <c r="P6" s="1">
        <v>786</v>
      </c>
      <c r="Q6" s="1">
        <v>0.501</v>
      </c>
      <c r="R6" s="1">
        <v>0.51900000000000002</v>
      </c>
      <c r="S6" s="1">
        <v>493</v>
      </c>
      <c r="T6" s="1">
        <v>538</v>
      </c>
      <c r="U6" s="1">
        <v>0.91600000000000004</v>
      </c>
      <c r="V6" s="1">
        <f t="shared" si="1"/>
        <v>45</v>
      </c>
      <c r="W6" s="1">
        <v>62</v>
      </c>
      <c r="X6" s="1">
        <v>263</v>
      </c>
      <c r="Y6" s="1">
        <v>325</v>
      </c>
      <c r="Z6" s="1">
        <v>481</v>
      </c>
      <c r="AA6" s="1">
        <v>77</v>
      </c>
      <c r="AB6" s="1">
        <v>27</v>
      </c>
      <c r="AC6" s="1">
        <v>206</v>
      </c>
      <c r="AD6" s="1">
        <v>117</v>
      </c>
      <c r="AE6" s="1"/>
    </row>
    <row r="7" spans="1:31" ht="15.75" customHeight="1" x14ac:dyDescent="0.5">
      <c r="A7" s="7" t="s">
        <v>31</v>
      </c>
      <c r="B7" s="1">
        <v>28</v>
      </c>
      <c r="C7" s="1" t="s">
        <v>32</v>
      </c>
      <c r="D7" s="1" t="s">
        <v>119</v>
      </c>
      <c r="E7" s="1">
        <v>72</v>
      </c>
      <c r="F7" s="1">
        <v>2551</v>
      </c>
      <c r="G7" s="1">
        <v>2191</v>
      </c>
      <c r="H7" s="1">
        <v>651</v>
      </c>
      <c r="I7" s="1">
        <v>1449</v>
      </c>
      <c r="J7" s="1">
        <v>0.44900000000000001</v>
      </c>
      <c r="K7" s="1">
        <f t="shared" si="0"/>
        <v>798</v>
      </c>
      <c r="L7" s="1">
        <v>265</v>
      </c>
      <c r="M7" s="1">
        <v>722</v>
      </c>
      <c r="N7" s="1">
        <v>0.36699999999999999</v>
      </c>
      <c r="O7" s="1">
        <v>386</v>
      </c>
      <c r="P7" s="1">
        <v>727</v>
      </c>
      <c r="Q7" s="1">
        <v>0.53100000000000003</v>
      </c>
      <c r="R7" s="1">
        <v>0.54100000000000004</v>
      </c>
      <c r="S7" s="1">
        <v>624</v>
      </c>
      <c r="T7" s="1">
        <v>727</v>
      </c>
      <c r="U7" s="1">
        <v>0.85799999999999998</v>
      </c>
      <c r="V7" s="1">
        <f t="shared" si="1"/>
        <v>103</v>
      </c>
      <c r="W7" s="1">
        <v>41</v>
      </c>
      <c r="X7" s="1">
        <v>348</v>
      </c>
      <c r="Y7" s="1">
        <v>389</v>
      </c>
      <c r="Z7" s="1">
        <v>630</v>
      </c>
      <c r="AA7" s="1">
        <v>126</v>
      </c>
      <c r="AB7" s="1">
        <v>50</v>
      </c>
      <c r="AC7" s="1">
        <v>315</v>
      </c>
      <c r="AD7" s="1">
        <v>169</v>
      </c>
      <c r="AE7" s="1"/>
    </row>
    <row r="8" spans="1:31" ht="15.75" customHeight="1" x14ac:dyDescent="0.5">
      <c r="A8" s="7" t="s">
        <v>33</v>
      </c>
      <c r="B8" s="1">
        <v>29</v>
      </c>
      <c r="C8" s="1" t="s">
        <v>34</v>
      </c>
      <c r="D8" s="1" t="s">
        <v>117</v>
      </c>
      <c r="E8" s="1">
        <v>80</v>
      </c>
      <c r="F8" s="1">
        <v>2914</v>
      </c>
      <c r="G8" s="1">
        <v>2028</v>
      </c>
      <c r="H8" s="1">
        <v>757</v>
      </c>
      <c r="I8" s="1">
        <v>1687</v>
      </c>
      <c r="J8" s="1">
        <v>0.44900000000000001</v>
      </c>
      <c r="K8" s="1">
        <f t="shared" si="0"/>
        <v>930</v>
      </c>
      <c r="L8" s="1">
        <v>97</v>
      </c>
      <c r="M8" s="1">
        <v>326</v>
      </c>
      <c r="N8" s="1">
        <v>0.29799999999999999</v>
      </c>
      <c r="O8" s="1">
        <v>660</v>
      </c>
      <c r="P8" s="1">
        <v>1361</v>
      </c>
      <c r="Q8" s="1">
        <v>0.48499999999999999</v>
      </c>
      <c r="R8" s="1">
        <v>0.47699999999999998</v>
      </c>
      <c r="S8" s="1">
        <v>417</v>
      </c>
      <c r="T8" s="1">
        <v>566</v>
      </c>
      <c r="U8" s="1">
        <v>0.73699999999999999</v>
      </c>
      <c r="V8" s="1">
        <f t="shared" si="1"/>
        <v>149</v>
      </c>
      <c r="W8" s="1">
        <v>152</v>
      </c>
      <c r="X8" s="1">
        <v>652</v>
      </c>
      <c r="Y8" s="1">
        <v>804</v>
      </c>
      <c r="Z8" s="1">
        <v>820</v>
      </c>
      <c r="AA8" s="1">
        <v>147</v>
      </c>
      <c r="AB8" s="1">
        <v>20</v>
      </c>
      <c r="AC8" s="1">
        <v>381</v>
      </c>
      <c r="AD8" s="1">
        <v>200</v>
      </c>
      <c r="AE8" s="1"/>
    </row>
    <row r="9" spans="1:31" ht="15.75" customHeight="1" x14ac:dyDescent="0.5">
      <c r="A9" s="7" t="s">
        <v>35</v>
      </c>
      <c r="B9" s="1">
        <v>24</v>
      </c>
      <c r="C9" s="1" t="s">
        <v>36</v>
      </c>
      <c r="D9" s="1" t="s">
        <v>119</v>
      </c>
      <c r="E9" s="1">
        <v>82</v>
      </c>
      <c r="F9" s="1">
        <v>2977</v>
      </c>
      <c r="G9" s="1">
        <v>1857</v>
      </c>
      <c r="H9" s="1">
        <v>683</v>
      </c>
      <c r="I9" s="1">
        <v>1484</v>
      </c>
      <c r="J9" s="1">
        <v>0.46</v>
      </c>
      <c r="K9" s="1">
        <f t="shared" si="0"/>
        <v>801</v>
      </c>
      <c r="L9" s="1">
        <v>199</v>
      </c>
      <c r="M9" s="1">
        <v>530</v>
      </c>
      <c r="N9" s="1">
        <v>0.375</v>
      </c>
      <c r="O9" s="1">
        <v>484</v>
      </c>
      <c r="P9" s="1">
        <v>954</v>
      </c>
      <c r="Q9" s="1">
        <v>0.50700000000000001</v>
      </c>
      <c r="R9" s="1">
        <v>0.52700000000000002</v>
      </c>
      <c r="S9" s="1">
        <v>292</v>
      </c>
      <c r="T9" s="1">
        <v>369</v>
      </c>
      <c r="U9" s="1">
        <v>0.79100000000000004</v>
      </c>
      <c r="V9" s="1">
        <f t="shared" si="1"/>
        <v>77</v>
      </c>
      <c r="W9" s="1">
        <v>61</v>
      </c>
      <c r="X9" s="1">
        <v>302</v>
      </c>
      <c r="Y9" s="1">
        <v>363</v>
      </c>
      <c r="Z9" s="1">
        <v>373</v>
      </c>
      <c r="AA9" s="1">
        <v>96</v>
      </c>
      <c r="AB9" s="1">
        <v>36</v>
      </c>
      <c r="AC9" s="1">
        <v>214</v>
      </c>
      <c r="AD9" s="1">
        <v>160</v>
      </c>
      <c r="AE9" s="1"/>
    </row>
    <row r="10" spans="1:31" ht="15.75" customHeight="1" x14ac:dyDescent="0.5">
      <c r="A10" s="7" t="s">
        <v>37</v>
      </c>
      <c r="B10" s="1">
        <v>23</v>
      </c>
      <c r="C10" s="1" t="s">
        <v>38</v>
      </c>
      <c r="D10" s="1" t="s">
        <v>116</v>
      </c>
      <c r="E10" s="1">
        <v>75</v>
      </c>
      <c r="F10" s="1">
        <v>2756</v>
      </c>
      <c r="G10" s="1">
        <v>2014</v>
      </c>
      <c r="H10" s="1">
        <v>742</v>
      </c>
      <c r="I10" s="1">
        <v>1402</v>
      </c>
      <c r="J10" s="1">
        <v>0.52900000000000003</v>
      </c>
      <c r="K10" s="1">
        <f t="shared" si="0"/>
        <v>660</v>
      </c>
      <c r="L10" s="1">
        <v>43</v>
      </c>
      <c r="M10" s="1">
        <v>140</v>
      </c>
      <c r="N10" s="1">
        <v>0.307</v>
      </c>
      <c r="O10" s="1">
        <v>699</v>
      </c>
      <c r="P10" s="1">
        <v>1262</v>
      </c>
      <c r="Q10" s="1">
        <v>0.55400000000000005</v>
      </c>
      <c r="R10" s="1">
        <v>0.54500000000000004</v>
      </c>
      <c r="S10" s="1">
        <v>487</v>
      </c>
      <c r="T10" s="1">
        <v>641</v>
      </c>
      <c r="U10" s="1">
        <v>0.76</v>
      </c>
      <c r="V10" s="1">
        <f t="shared" si="1"/>
        <v>154</v>
      </c>
      <c r="W10" s="1">
        <v>156</v>
      </c>
      <c r="X10" s="1">
        <v>597</v>
      </c>
      <c r="Y10" s="1">
        <v>753</v>
      </c>
      <c r="Z10" s="1">
        <v>361</v>
      </c>
      <c r="AA10" s="1">
        <v>109</v>
      </c>
      <c r="AB10" s="1">
        <v>106</v>
      </c>
      <c r="AC10" s="1">
        <v>223</v>
      </c>
      <c r="AD10" s="1">
        <v>231</v>
      </c>
      <c r="AE10" s="1"/>
    </row>
    <row r="11" spans="1:31" ht="15.75" customHeight="1" x14ac:dyDescent="0.5">
      <c r="A11" s="7" t="s">
        <v>39</v>
      </c>
      <c r="B11" s="1">
        <v>24</v>
      </c>
      <c r="C11" s="1" t="s">
        <v>40</v>
      </c>
      <c r="D11" s="1" t="s">
        <v>116</v>
      </c>
      <c r="E11" s="1">
        <v>75</v>
      </c>
      <c r="F11" s="1">
        <v>2727</v>
      </c>
      <c r="G11" s="1">
        <v>2110</v>
      </c>
      <c r="H11" s="1">
        <v>780</v>
      </c>
      <c r="I11" s="1">
        <v>1462</v>
      </c>
      <c r="J11" s="1">
        <v>0.53400000000000003</v>
      </c>
      <c r="K11" s="1">
        <f t="shared" si="0"/>
        <v>682</v>
      </c>
      <c r="L11" s="1">
        <v>55</v>
      </c>
      <c r="M11" s="1">
        <v>162</v>
      </c>
      <c r="N11" s="1">
        <v>0.34</v>
      </c>
      <c r="O11" s="1">
        <v>725</v>
      </c>
      <c r="P11" s="1">
        <v>1300</v>
      </c>
      <c r="Q11" s="1">
        <v>0.55800000000000005</v>
      </c>
      <c r="R11" s="1">
        <v>0.55200000000000005</v>
      </c>
      <c r="S11" s="1">
        <v>495</v>
      </c>
      <c r="T11" s="1">
        <v>598</v>
      </c>
      <c r="U11" s="1">
        <v>0.82799999999999996</v>
      </c>
      <c r="V11" s="1">
        <f t="shared" si="1"/>
        <v>103</v>
      </c>
      <c r="W11" s="1">
        <v>187</v>
      </c>
      <c r="X11" s="1">
        <v>645</v>
      </c>
      <c r="Y11" s="1">
        <v>832</v>
      </c>
      <c r="Z11" s="1">
        <v>174</v>
      </c>
      <c r="AA11" s="1">
        <v>115</v>
      </c>
      <c r="AB11" s="1">
        <v>193</v>
      </c>
      <c r="AC11" s="1">
        <v>162</v>
      </c>
      <c r="AD11" s="1">
        <v>159</v>
      </c>
      <c r="AE11" s="1"/>
    </row>
    <row r="12" spans="1:31" ht="15.75" customHeight="1" x14ac:dyDescent="0.5">
      <c r="A12" s="7" t="s">
        <v>41</v>
      </c>
      <c r="B12" s="1">
        <v>23</v>
      </c>
      <c r="C12" s="1" t="s">
        <v>42</v>
      </c>
      <c r="D12" s="1" t="s">
        <v>120</v>
      </c>
      <c r="E12" s="1">
        <v>63</v>
      </c>
      <c r="F12" s="1">
        <v>1912</v>
      </c>
      <c r="G12" s="1">
        <v>1445</v>
      </c>
      <c r="H12" s="1">
        <v>510</v>
      </c>
      <c r="I12" s="1">
        <v>1056</v>
      </c>
      <c r="J12" s="1">
        <v>0.48299999999999998</v>
      </c>
      <c r="K12" s="1">
        <f t="shared" si="0"/>
        <v>546</v>
      </c>
      <c r="L12" s="1">
        <v>66</v>
      </c>
      <c r="M12" s="1">
        <v>214</v>
      </c>
      <c r="N12" s="1">
        <v>0.308</v>
      </c>
      <c r="O12" s="1">
        <v>444</v>
      </c>
      <c r="P12" s="1">
        <v>842</v>
      </c>
      <c r="Q12" s="1">
        <v>0.52700000000000002</v>
      </c>
      <c r="R12" s="1">
        <v>0.51400000000000001</v>
      </c>
      <c r="S12" s="1">
        <v>359</v>
      </c>
      <c r="T12" s="1">
        <v>467</v>
      </c>
      <c r="U12" s="1">
        <v>0.76900000000000002</v>
      </c>
      <c r="V12" s="1">
        <f t="shared" si="1"/>
        <v>108</v>
      </c>
      <c r="W12" s="1">
        <v>143</v>
      </c>
      <c r="X12" s="1">
        <v>547</v>
      </c>
      <c r="Y12" s="1">
        <v>690</v>
      </c>
      <c r="Z12" s="1">
        <v>199</v>
      </c>
      <c r="AA12" s="1">
        <v>40</v>
      </c>
      <c r="AB12" s="1">
        <v>111</v>
      </c>
      <c r="AC12" s="1">
        <v>234</v>
      </c>
      <c r="AD12" s="1">
        <v>209</v>
      </c>
      <c r="AE12" s="1"/>
    </row>
    <row r="13" spans="1:31" ht="15.75" customHeight="1" x14ac:dyDescent="0.5">
      <c r="A13" s="7" t="s">
        <v>43</v>
      </c>
      <c r="B13" s="1">
        <v>22</v>
      </c>
      <c r="C13" s="1" t="s">
        <v>44</v>
      </c>
      <c r="D13" s="1" t="s">
        <v>120</v>
      </c>
      <c r="E13" s="1">
        <v>75</v>
      </c>
      <c r="F13" s="1">
        <v>2443</v>
      </c>
      <c r="G13" s="1">
        <v>1385</v>
      </c>
      <c r="H13" s="1">
        <v>504</v>
      </c>
      <c r="I13" s="1">
        <v>1010</v>
      </c>
      <c r="J13" s="1">
        <v>0.499</v>
      </c>
      <c r="K13" s="1">
        <f t="shared" si="0"/>
        <v>506</v>
      </c>
      <c r="L13" s="1">
        <v>111</v>
      </c>
      <c r="M13" s="1">
        <v>280</v>
      </c>
      <c r="N13" s="1">
        <v>0.39600000000000002</v>
      </c>
      <c r="O13" s="1">
        <v>393</v>
      </c>
      <c r="P13" s="1">
        <v>730</v>
      </c>
      <c r="Q13" s="1">
        <v>0.53800000000000003</v>
      </c>
      <c r="R13" s="1">
        <v>0.55400000000000005</v>
      </c>
      <c r="S13" s="1">
        <v>266</v>
      </c>
      <c r="T13" s="1">
        <v>313</v>
      </c>
      <c r="U13" s="1">
        <v>0.85</v>
      </c>
      <c r="V13" s="1">
        <f t="shared" si="1"/>
        <v>47</v>
      </c>
      <c r="W13" s="1">
        <v>195</v>
      </c>
      <c r="X13" s="1">
        <v>608</v>
      </c>
      <c r="Y13" s="1">
        <v>803</v>
      </c>
      <c r="Z13" s="1">
        <v>458</v>
      </c>
      <c r="AA13" s="1">
        <v>90</v>
      </c>
      <c r="AB13" s="1">
        <v>61</v>
      </c>
      <c r="AC13" s="1">
        <v>210</v>
      </c>
      <c r="AD13" s="1">
        <v>212</v>
      </c>
      <c r="AE13" s="1"/>
    </row>
    <row r="14" spans="1:31" ht="15.75" customHeight="1" x14ac:dyDescent="0.5">
      <c r="A14" s="7" t="s">
        <v>45</v>
      </c>
      <c r="B14" s="1">
        <v>19</v>
      </c>
      <c r="C14" s="1" t="s">
        <v>46</v>
      </c>
      <c r="D14" s="1" t="s">
        <v>118</v>
      </c>
      <c r="E14" s="1">
        <v>80</v>
      </c>
      <c r="F14" s="1">
        <v>2443</v>
      </c>
      <c r="G14" s="1">
        <v>1112</v>
      </c>
      <c r="H14" s="1">
        <v>397</v>
      </c>
      <c r="I14" s="1">
        <v>835</v>
      </c>
      <c r="J14" s="1">
        <v>0.47499999999999998</v>
      </c>
      <c r="K14" s="1">
        <f t="shared" si="0"/>
        <v>438</v>
      </c>
      <c r="L14" s="1">
        <v>105</v>
      </c>
      <c r="M14" s="1">
        <v>242</v>
      </c>
      <c r="N14" s="1">
        <v>0.434</v>
      </c>
      <c r="O14" s="1">
        <v>292</v>
      </c>
      <c r="P14" s="1">
        <v>593</v>
      </c>
      <c r="Q14" s="1">
        <v>0.49199999999999999</v>
      </c>
      <c r="R14" s="1">
        <v>0.53800000000000003</v>
      </c>
      <c r="S14" s="1">
        <v>213</v>
      </c>
      <c r="T14" s="1">
        <v>258</v>
      </c>
      <c r="U14" s="1">
        <v>0.82599999999999996</v>
      </c>
      <c r="V14" s="1">
        <f t="shared" si="1"/>
        <v>45</v>
      </c>
      <c r="W14" s="1">
        <v>50</v>
      </c>
      <c r="X14" s="1">
        <v>352</v>
      </c>
      <c r="Y14" s="1">
        <v>402</v>
      </c>
      <c r="Z14" s="1">
        <v>128</v>
      </c>
      <c r="AA14" s="1">
        <v>83</v>
      </c>
      <c r="AB14" s="1">
        <v>58</v>
      </c>
      <c r="AC14" s="1">
        <v>114</v>
      </c>
      <c r="AD14" s="1">
        <v>170</v>
      </c>
      <c r="AE14" s="1"/>
    </row>
    <row r="15" spans="1:31" ht="15.75" customHeight="1" x14ac:dyDescent="0.5">
      <c r="A15" s="7" t="s">
        <v>47</v>
      </c>
      <c r="B15" s="1">
        <v>25</v>
      </c>
      <c r="C15" s="1" t="s">
        <v>48</v>
      </c>
      <c r="D15" s="1" t="s">
        <v>120</v>
      </c>
      <c r="E15" s="1">
        <v>56</v>
      </c>
      <c r="F15" s="1">
        <v>1816</v>
      </c>
      <c r="G15" s="1">
        <v>756</v>
      </c>
      <c r="H15" s="1">
        <v>276</v>
      </c>
      <c r="I15" s="1">
        <v>444</v>
      </c>
      <c r="J15" s="1">
        <v>0.622</v>
      </c>
      <c r="K15" s="1">
        <f t="shared" si="0"/>
        <v>168</v>
      </c>
      <c r="L15" s="1">
        <v>0</v>
      </c>
      <c r="M15" s="1">
        <v>0</v>
      </c>
      <c r="N15" s="1">
        <v>0</v>
      </c>
      <c r="O15" s="1">
        <v>276</v>
      </c>
      <c r="P15" s="1">
        <v>444</v>
      </c>
      <c r="Q15" s="1">
        <v>0.622</v>
      </c>
      <c r="R15" s="1">
        <v>0.622</v>
      </c>
      <c r="S15" s="1">
        <v>204</v>
      </c>
      <c r="T15" s="1">
        <v>299</v>
      </c>
      <c r="U15" s="1">
        <v>0.68200000000000005</v>
      </c>
      <c r="V15" s="1">
        <f t="shared" si="1"/>
        <v>95</v>
      </c>
      <c r="W15" s="1">
        <v>165</v>
      </c>
      <c r="X15" s="1">
        <v>436</v>
      </c>
      <c r="Y15" s="1">
        <v>601</v>
      </c>
      <c r="Z15" s="1">
        <v>80</v>
      </c>
      <c r="AA15" s="1">
        <v>44</v>
      </c>
      <c r="AB15" s="1">
        <v>129</v>
      </c>
      <c r="AC15" s="1">
        <v>107</v>
      </c>
      <c r="AD15" s="1">
        <v>153</v>
      </c>
      <c r="AE15" s="1"/>
    </row>
    <row r="16" spans="1:31" ht="15.75" customHeight="1" x14ac:dyDescent="0.5">
      <c r="A16" s="7" t="s">
        <v>49</v>
      </c>
      <c r="B16" s="1">
        <v>28</v>
      </c>
      <c r="C16" s="1" t="s">
        <v>50</v>
      </c>
      <c r="D16" s="1" t="s">
        <v>119</v>
      </c>
      <c r="E16" s="1">
        <v>59</v>
      </c>
      <c r="F16" s="1">
        <v>2164</v>
      </c>
      <c r="G16" s="1">
        <v>1307</v>
      </c>
      <c r="H16" s="1">
        <v>437</v>
      </c>
      <c r="I16" s="1">
        <v>921</v>
      </c>
      <c r="J16" s="1">
        <v>0.47399999999999998</v>
      </c>
      <c r="K16" s="1">
        <f t="shared" si="0"/>
        <v>484</v>
      </c>
      <c r="L16" s="1">
        <v>70</v>
      </c>
      <c r="M16" s="1">
        <v>200</v>
      </c>
      <c r="N16" s="1">
        <v>0.35</v>
      </c>
      <c r="O16" s="1">
        <v>367</v>
      </c>
      <c r="P16" s="1">
        <v>721</v>
      </c>
      <c r="Q16" s="1">
        <v>0.50900000000000001</v>
      </c>
      <c r="R16" s="1">
        <v>0.51200000000000001</v>
      </c>
      <c r="S16" s="1">
        <v>363</v>
      </c>
      <c r="T16" s="1">
        <v>425</v>
      </c>
      <c r="U16" s="1">
        <v>0.85399999999999998</v>
      </c>
      <c r="V16" s="1">
        <f t="shared" si="1"/>
        <v>62</v>
      </c>
      <c r="W16" s="1">
        <v>79</v>
      </c>
      <c r="X16" s="1">
        <v>235</v>
      </c>
      <c r="Y16" s="1">
        <v>314</v>
      </c>
      <c r="Z16" s="1">
        <v>288</v>
      </c>
      <c r="AA16" s="1">
        <v>116</v>
      </c>
      <c r="AB16" s="1">
        <v>24</v>
      </c>
      <c r="AC16" s="1">
        <v>108</v>
      </c>
      <c r="AD16" s="1">
        <v>78</v>
      </c>
      <c r="AE16" s="1"/>
    </row>
    <row r="17" spans="1:31" ht="15.75" customHeight="1" x14ac:dyDescent="0.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15.75" customHeight="1" x14ac:dyDescent="0.5">
      <c r="A18" s="4" t="s">
        <v>51</v>
      </c>
      <c r="B18" s="1">
        <v>31</v>
      </c>
      <c r="C18" s="1" t="s">
        <v>52</v>
      </c>
      <c r="D18" s="1" t="s">
        <v>117</v>
      </c>
      <c r="E18" s="1">
        <v>78</v>
      </c>
      <c r="F18" s="1">
        <v>2510</v>
      </c>
      <c r="G18" s="1">
        <v>1267</v>
      </c>
      <c r="H18" s="1">
        <v>403</v>
      </c>
      <c r="I18" s="1">
        <v>944</v>
      </c>
      <c r="J18" s="1">
        <v>0.42699999999999999</v>
      </c>
      <c r="K18" s="1">
        <f t="shared" ref="K18:K22" si="2">I18 - H18</f>
        <v>541</v>
      </c>
      <c r="L18" s="1">
        <v>238</v>
      </c>
      <c r="M18" s="1">
        <v>596</v>
      </c>
      <c r="N18" s="1">
        <v>0.39900000000000002</v>
      </c>
      <c r="O18" s="1">
        <v>165</v>
      </c>
      <c r="P18" s="1">
        <v>348</v>
      </c>
      <c r="Q18" s="1">
        <v>0.47399999999999998</v>
      </c>
      <c r="R18" s="1">
        <v>0.55300000000000005</v>
      </c>
      <c r="S18" s="1">
        <v>223</v>
      </c>
      <c r="T18" s="1">
        <v>261</v>
      </c>
      <c r="U18" s="1">
        <v>0.85399999999999998</v>
      </c>
      <c r="V18" s="1">
        <f t="shared" ref="V18:V22" si="3">T18 - S18</f>
        <v>38</v>
      </c>
      <c r="W18" s="1">
        <v>66</v>
      </c>
      <c r="X18" s="1">
        <v>368</v>
      </c>
      <c r="Y18" s="1">
        <v>434</v>
      </c>
      <c r="Z18" s="1">
        <v>537</v>
      </c>
      <c r="AA18" s="1">
        <v>85</v>
      </c>
      <c r="AB18" s="1">
        <v>19</v>
      </c>
      <c r="AC18" s="1">
        <v>183</v>
      </c>
      <c r="AD18" s="1">
        <v>192</v>
      </c>
      <c r="AE18" s="1"/>
    </row>
    <row r="19" spans="1:31" ht="15.75" customHeight="1" x14ac:dyDescent="0.5">
      <c r="A19" s="4" t="s">
        <v>53</v>
      </c>
      <c r="B19" s="1">
        <v>23</v>
      </c>
      <c r="C19" s="1" t="s">
        <v>52</v>
      </c>
      <c r="D19" s="1" t="s">
        <v>117</v>
      </c>
      <c r="E19" s="1">
        <v>76</v>
      </c>
      <c r="F19" s="1">
        <v>1520</v>
      </c>
      <c r="G19" s="1">
        <v>656</v>
      </c>
      <c r="H19" s="1">
        <v>232</v>
      </c>
      <c r="I19" s="1">
        <v>545</v>
      </c>
      <c r="J19" s="1">
        <v>0.42599999999999999</v>
      </c>
      <c r="K19" s="1">
        <f t="shared" si="2"/>
        <v>313</v>
      </c>
      <c r="L19" s="1">
        <v>108</v>
      </c>
      <c r="M19" s="1">
        <v>261</v>
      </c>
      <c r="N19" s="1">
        <v>0.41399999999999998</v>
      </c>
      <c r="O19" s="1">
        <v>124</v>
      </c>
      <c r="P19" s="1">
        <v>284</v>
      </c>
      <c r="Q19" s="1">
        <v>0.437</v>
      </c>
      <c r="R19" s="1">
        <v>0.52500000000000002</v>
      </c>
      <c r="S19" s="1">
        <v>84</v>
      </c>
      <c r="T19" s="1">
        <v>101</v>
      </c>
      <c r="U19" s="1">
        <v>0.83199999999999996</v>
      </c>
      <c r="V19" s="1">
        <f t="shared" si="3"/>
        <v>17</v>
      </c>
      <c r="W19" s="1">
        <v>25</v>
      </c>
      <c r="X19" s="1">
        <v>159</v>
      </c>
      <c r="Y19" s="1">
        <v>184</v>
      </c>
      <c r="Z19" s="1">
        <v>243</v>
      </c>
      <c r="AA19" s="1">
        <v>68</v>
      </c>
      <c r="AB19" s="1">
        <v>19</v>
      </c>
      <c r="AC19" s="1">
        <v>74</v>
      </c>
      <c r="AD19" s="1">
        <v>130</v>
      </c>
      <c r="AE19" s="1"/>
    </row>
    <row r="20" spans="1:31" ht="14.35" x14ac:dyDescent="0.5">
      <c r="A20" s="4" t="s">
        <v>54</v>
      </c>
      <c r="B20" s="1">
        <v>20</v>
      </c>
      <c r="C20" s="1" t="s">
        <v>52</v>
      </c>
      <c r="D20" s="1" t="s">
        <v>118</v>
      </c>
      <c r="E20" s="1">
        <v>74</v>
      </c>
      <c r="F20" s="1">
        <v>1481</v>
      </c>
      <c r="G20" s="1">
        <v>438</v>
      </c>
      <c r="H20" s="1">
        <v>163</v>
      </c>
      <c r="I20" s="1">
        <v>346</v>
      </c>
      <c r="J20" s="1">
        <v>0.47099999999999997</v>
      </c>
      <c r="K20" s="1">
        <f t="shared" si="2"/>
        <v>183</v>
      </c>
      <c r="L20" s="1">
        <v>73</v>
      </c>
      <c r="M20" s="1">
        <v>197</v>
      </c>
      <c r="N20" s="1">
        <v>0.371</v>
      </c>
      <c r="O20" s="1">
        <v>90</v>
      </c>
      <c r="P20" s="1">
        <v>149</v>
      </c>
      <c r="Q20" s="1">
        <v>0.60399999999999998</v>
      </c>
      <c r="R20" s="1">
        <v>0.57699999999999996</v>
      </c>
      <c r="S20" s="1">
        <v>39</v>
      </c>
      <c r="T20" s="1">
        <v>62</v>
      </c>
      <c r="U20" s="1">
        <v>0.629</v>
      </c>
      <c r="V20" s="1">
        <f t="shared" si="3"/>
        <v>23</v>
      </c>
      <c r="W20" s="1">
        <v>44</v>
      </c>
      <c r="X20" s="1">
        <v>140</v>
      </c>
      <c r="Y20" s="1">
        <v>184</v>
      </c>
      <c r="Z20" s="1">
        <v>55</v>
      </c>
      <c r="AA20" s="1">
        <v>52</v>
      </c>
      <c r="AB20" s="1">
        <v>14</v>
      </c>
      <c r="AC20" s="1">
        <v>45</v>
      </c>
      <c r="AD20" s="1">
        <v>130</v>
      </c>
      <c r="AE20" s="1"/>
    </row>
    <row r="21" spans="1:31" ht="14.35" x14ac:dyDescent="0.5">
      <c r="A21" s="4" t="s">
        <v>55</v>
      </c>
      <c r="B21" s="1">
        <v>23</v>
      </c>
      <c r="C21" s="1" t="s">
        <v>52</v>
      </c>
      <c r="D21" s="1" t="s">
        <v>116</v>
      </c>
      <c r="E21" s="1">
        <v>81</v>
      </c>
      <c r="F21" s="1">
        <v>1679</v>
      </c>
      <c r="G21" s="1">
        <v>589</v>
      </c>
      <c r="H21" s="1">
        <v>253</v>
      </c>
      <c r="I21" s="1">
        <v>498</v>
      </c>
      <c r="J21" s="1">
        <v>0.50800000000000001</v>
      </c>
      <c r="K21" s="1">
        <f t="shared" si="2"/>
        <v>245</v>
      </c>
      <c r="L21" s="1">
        <v>29</v>
      </c>
      <c r="M21" s="1">
        <v>132</v>
      </c>
      <c r="N21" s="1">
        <v>0.22</v>
      </c>
      <c r="O21" s="1">
        <v>224</v>
      </c>
      <c r="P21" s="1">
        <v>366</v>
      </c>
      <c r="Q21" s="1">
        <v>0.61199999999999999</v>
      </c>
      <c r="R21" s="1">
        <v>0.53700000000000003</v>
      </c>
      <c r="S21" s="1">
        <v>54</v>
      </c>
      <c r="T21" s="1">
        <v>87</v>
      </c>
      <c r="U21" s="1">
        <v>0.621</v>
      </c>
      <c r="V21" s="1">
        <f t="shared" si="3"/>
        <v>33</v>
      </c>
      <c r="W21" s="1">
        <v>79</v>
      </c>
      <c r="X21" s="1">
        <v>285</v>
      </c>
      <c r="Y21" s="1">
        <v>364</v>
      </c>
      <c r="Z21" s="1">
        <v>159</v>
      </c>
      <c r="AA21" s="1">
        <v>62</v>
      </c>
      <c r="AB21" s="1">
        <v>42</v>
      </c>
      <c r="AC21" s="1">
        <v>67</v>
      </c>
      <c r="AD21" s="1">
        <v>166</v>
      </c>
      <c r="AE21" s="1"/>
    </row>
    <row r="22" spans="1:31" ht="14.35" x14ac:dyDescent="0.5">
      <c r="A22" s="4" t="s">
        <v>56</v>
      </c>
      <c r="B22" s="1">
        <v>28</v>
      </c>
      <c r="C22" s="1" t="s">
        <v>52</v>
      </c>
      <c r="D22" s="1" t="s">
        <v>119</v>
      </c>
      <c r="E22" s="1">
        <v>80</v>
      </c>
      <c r="F22" s="1">
        <v>2711</v>
      </c>
      <c r="G22" s="1">
        <v>1840</v>
      </c>
      <c r="H22" s="1">
        <v>645</v>
      </c>
      <c r="I22" s="1">
        <v>1413</v>
      </c>
      <c r="J22" s="1">
        <v>0.45600000000000002</v>
      </c>
      <c r="K22" s="1">
        <f t="shared" si="2"/>
        <v>768</v>
      </c>
      <c r="L22" s="1">
        <v>89</v>
      </c>
      <c r="M22" s="1">
        <v>287</v>
      </c>
      <c r="N22" s="1">
        <v>0.31</v>
      </c>
      <c r="O22" s="1">
        <v>556</v>
      </c>
      <c r="P22" s="1">
        <v>1126</v>
      </c>
      <c r="Q22" s="1">
        <v>0.49399999999999999</v>
      </c>
      <c r="R22" s="1">
        <v>0.48799999999999999</v>
      </c>
      <c r="S22" s="1">
        <v>461</v>
      </c>
      <c r="T22" s="1">
        <v>559</v>
      </c>
      <c r="U22" s="1">
        <v>0.82499999999999996</v>
      </c>
      <c r="V22" s="1">
        <f t="shared" si="3"/>
        <v>98</v>
      </c>
      <c r="W22" s="1">
        <v>59</v>
      </c>
      <c r="X22" s="1">
        <v>256</v>
      </c>
      <c r="Y22" s="1">
        <v>315</v>
      </c>
      <c r="Z22" s="1">
        <v>417</v>
      </c>
      <c r="AA22" s="1">
        <v>85</v>
      </c>
      <c r="AB22" s="1">
        <v>22</v>
      </c>
      <c r="AC22" s="1">
        <v>175</v>
      </c>
      <c r="AD22" s="1">
        <v>151</v>
      </c>
      <c r="AE22" s="1"/>
    </row>
    <row r="23" spans="1:31" ht="14.35" x14ac:dyDescent="0.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4.35" x14ac:dyDescent="0.5">
      <c r="A24" s="8" t="s">
        <v>57</v>
      </c>
      <c r="B24" s="1">
        <v>23</v>
      </c>
      <c r="C24" s="1" t="s">
        <v>58</v>
      </c>
      <c r="D24" s="1" t="s">
        <v>119</v>
      </c>
      <c r="E24" s="1">
        <v>82</v>
      </c>
      <c r="F24" s="1">
        <v>3281</v>
      </c>
      <c r="G24" s="1">
        <v>3041</v>
      </c>
      <c r="H24" s="1">
        <v>1098</v>
      </c>
      <c r="I24" s="1">
        <v>2279</v>
      </c>
      <c r="J24" s="1">
        <v>0.48199999999999998</v>
      </c>
      <c r="K24" s="1">
        <f t="shared" ref="K24:K34" si="4">I24 - H24</f>
        <v>1181</v>
      </c>
      <c r="L24" s="1">
        <v>12</v>
      </c>
      <c r="M24" s="1">
        <v>66</v>
      </c>
      <c r="N24" s="1">
        <v>0.182</v>
      </c>
      <c r="O24" s="1">
        <v>1086</v>
      </c>
      <c r="P24" s="1">
        <v>2213</v>
      </c>
      <c r="Q24" s="1">
        <v>0.49099999999999999</v>
      </c>
      <c r="R24" s="1">
        <v>0.48399999999999999</v>
      </c>
      <c r="S24" s="1">
        <v>833</v>
      </c>
      <c r="T24" s="1">
        <v>972</v>
      </c>
      <c r="U24" s="1">
        <v>0.85699999999999998</v>
      </c>
      <c r="V24" s="1">
        <f t="shared" ref="V24:V34" si="5">T24 - S24</f>
        <v>139</v>
      </c>
      <c r="W24" s="1">
        <v>166</v>
      </c>
      <c r="X24" s="1">
        <v>264</v>
      </c>
      <c r="Y24" s="1">
        <v>430</v>
      </c>
      <c r="Z24" s="1">
        <v>377</v>
      </c>
      <c r="AA24" s="1">
        <v>236</v>
      </c>
      <c r="AB24" s="1">
        <v>125</v>
      </c>
      <c r="AC24" s="1">
        <v>272</v>
      </c>
      <c r="AD24" s="1">
        <v>237</v>
      </c>
      <c r="AE24" s="1"/>
    </row>
    <row r="25" spans="1:31" ht="14.35" x14ac:dyDescent="0.5">
      <c r="A25" s="8" t="s">
        <v>59</v>
      </c>
      <c r="B25" s="1">
        <v>29</v>
      </c>
      <c r="C25" s="1" t="s">
        <v>46</v>
      </c>
      <c r="D25" s="1" t="s">
        <v>118</v>
      </c>
      <c r="E25" s="1">
        <v>82</v>
      </c>
      <c r="F25" s="1">
        <v>3113</v>
      </c>
      <c r="G25" s="1">
        <v>2115</v>
      </c>
      <c r="H25" s="1">
        <v>796</v>
      </c>
      <c r="I25" s="1">
        <v>1606</v>
      </c>
      <c r="J25" s="1">
        <v>0.496</v>
      </c>
      <c r="K25" s="1">
        <f t="shared" si="4"/>
        <v>810</v>
      </c>
      <c r="L25" s="1">
        <v>82</v>
      </c>
      <c r="M25" s="1">
        <v>194</v>
      </c>
      <c r="N25" s="1">
        <v>0.42299999999999999</v>
      </c>
      <c r="O25" s="1">
        <v>714</v>
      </c>
      <c r="P25" s="1">
        <v>1412</v>
      </c>
      <c r="Q25" s="1">
        <v>0.50600000000000001</v>
      </c>
      <c r="R25" s="1">
        <v>0.52100000000000002</v>
      </c>
      <c r="S25" s="1">
        <v>441</v>
      </c>
      <c r="T25" s="1">
        <v>492</v>
      </c>
      <c r="U25" s="1">
        <v>0.89600000000000002</v>
      </c>
      <c r="V25" s="1">
        <f t="shared" si="5"/>
        <v>51</v>
      </c>
      <c r="W25" s="1">
        <v>190</v>
      </c>
      <c r="X25" s="1">
        <v>615</v>
      </c>
      <c r="Y25" s="1">
        <v>805</v>
      </c>
      <c r="Z25" s="1">
        <v>557</v>
      </c>
      <c r="AA25" s="1">
        <v>166</v>
      </c>
      <c r="AB25" s="1">
        <v>51</v>
      </c>
      <c r="AC25" s="1">
        <v>266</v>
      </c>
      <c r="AD25" s="1">
        <v>182</v>
      </c>
      <c r="AE25" s="1"/>
    </row>
    <row r="26" spans="1:31" ht="14.35" x14ac:dyDescent="0.5">
      <c r="A26" s="8" t="s">
        <v>60</v>
      </c>
      <c r="B26" s="1">
        <v>29</v>
      </c>
      <c r="C26" s="1" t="s">
        <v>61</v>
      </c>
      <c r="D26" s="1" t="s">
        <v>117</v>
      </c>
      <c r="E26" s="1">
        <v>77</v>
      </c>
      <c r="F26" s="1">
        <v>2886</v>
      </c>
      <c r="G26" s="1">
        <v>1730</v>
      </c>
      <c r="H26" s="1">
        <v>579</v>
      </c>
      <c r="I26" s="1">
        <v>1137</v>
      </c>
      <c r="J26" s="1">
        <v>0.50900000000000001</v>
      </c>
      <c r="K26" s="1">
        <f t="shared" si="4"/>
        <v>558</v>
      </c>
      <c r="L26" s="1">
        <v>59</v>
      </c>
      <c r="M26" s="1">
        <v>188</v>
      </c>
      <c r="N26" s="1">
        <v>0.314</v>
      </c>
      <c r="O26" s="1">
        <v>520</v>
      </c>
      <c r="P26" s="1">
        <v>949</v>
      </c>
      <c r="Q26" s="1">
        <v>0.54800000000000004</v>
      </c>
      <c r="R26" s="1">
        <v>0.53500000000000003</v>
      </c>
      <c r="S26" s="1">
        <v>513</v>
      </c>
      <c r="T26" s="1">
        <v>563</v>
      </c>
      <c r="U26" s="1">
        <v>0.91100000000000003</v>
      </c>
      <c r="V26" s="1">
        <f t="shared" si="5"/>
        <v>50</v>
      </c>
      <c r="W26" s="1">
        <v>111</v>
      </c>
      <c r="X26" s="1">
        <v>496</v>
      </c>
      <c r="Y26" s="1">
        <v>607</v>
      </c>
      <c r="Z26" s="1">
        <v>988</v>
      </c>
      <c r="AA26" s="1">
        <v>138</v>
      </c>
      <c r="AB26" s="1">
        <v>22</v>
      </c>
      <c r="AC26" s="1">
        <v>312</v>
      </c>
      <c r="AD26" s="1">
        <v>172</v>
      </c>
      <c r="AE26" s="1"/>
    </row>
    <row r="27" spans="1:31" ht="14.35" x14ac:dyDescent="0.5">
      <c r="A27" s="8" t="s">
        <v>62</v>
      </c>
      <c r="B27" s="1">
        <v>27</v>
      </c>
      <c r="C27" s="1" t="s">
        <v>61</v>
      </c>
      <c r="D27" s="1" t="s">
        <v>120</v>
      </c>
      <c r="E27" s="1">
        <v>79</v>
      </c>
      <c r="F27" s="1">
        <v>3163</v>
      </c>
      <c r="G27" s="1">
        <v>2344</v>
      </c>
      <c r="H27" s="1">
        <v>956</v>
      </c>
      <c r="I27" s="1">
        <v>1665</v>
      </c>
      <c r="J27" s="1">
        <v>0.57399999999999995</v>
      </c>
      <c r="K27" s="1">
        <f t="shared" si="4"/>
        <v>709</v>
      </c>
      <c r="L27" s="1">
        <v>0</v>
      </c>
      <c r="M27" s="1">
        <v>1</v>
      </c>
      <c r="N27" s="1">
        <v>0</v>
      </c>
      <c r="O27" s="1">
        <v>956</v>
      </c>
      <c r="P27" s="1">
        <v>1664</v>
      </c>
      <c r="Q27" s="1">
        <v>0.57499999999999996</v>
      </c>
      <c r="R27" s="1">
        <v>0.57399999999999995</v>
      </c>
      <c r="S27" s="1">
        <v>432</v>
      </c>
      <c r="T27" s="1">
        <v>824</v>
      </c>
      <c r="U27" s="1">
        <v>0.52400000000000002</v>
      </c>
      <c r="V27" s="1">
        <f t="shared" si="5"/>
        <v>392</v>
      </c>
      <c r="W27" s="1">
        <v>336</v>
      </c>
      <c r="X27" s="1">
        <v>742</v>
      </c>
      <c r="Y27" s="1">
        <v>1078</v>
      </c>
      <c r="Z27" s="1">
        <v>299</v>
      </c>
      <c r="AA27" s="1">
        <v>36</v>
      </c>
      <c r="AB27" s="1">
        <v>239</v>
      </c>
      <c r="AC27" s="1">
        <v>223</v>
      </c>
      <c r="AD27" s="1">
        <v>255</v>
      </c>
      <c r="AE27" s="1"/>
    </row>
    <row r="28" spans="1:31" ht="14.35" x14ac:dyDescent="0.5">
      <c r="A28" s="8" t="s">
        <v>63</v>
      </c>
      <c r="B28" s="1">
        <v>28</v>
      </c>
      <c r="C28" s="1" t="s">
        <v>42</v>
      </c>
      <c r="D28" s="1" t="s">
        <v>118</v>
      </c>
      <c r="E28" s="1">
        <v>75</v>
      </c>
      <c r="F28" s="1">
        <v>2881</v>
      </c>
      <c r="G28" s="1">
        <v>1730</v>
      </c>
      <c r="H28" s="1">
        <v>622</v>
      </c>
      <c r="I28" s="1">
        <v>1126</v>
      </c>
      <c r="J28" s="1">
        <v>0.55200000000000005</v>
      </c>
      <c r="K28" s="1">
        <f t="shared" si="4"/>
        <v>504</v>
      </c>
      <c r="L28" s="1">
        <v>32</v>
      </c>
      <c r="M28" s="1">
        <v>137</v>
      </c>
      <c r="N28" s="1">
        <v>0.23400000000000001</v>
      </c>
      <c r="O28" s="1">
        <v>590</v>
      </c>
      <c r="P28" s="1">
        <v>989</v>
      </c>
      <c r="Q28" s="1">
        <v>0.59699999999999998</v>
      </c>
      <c r="R28" s="1">
        <v>0.56699999999999995</v>
      </c>
      <c r="S28" s="1">
        <v>454</v>
      </c>
      <c r="T28" s="1">
        <v>653</v>
      </c>
      <c r="U28" s="1">
        <v>0.69499999999999995</v>
      </c>
      <c r="V28" s="1">
        <f t="shared" si="5"/>
        <v>199</v>
      </c>
      <c r="W28" s="1">
        <v>271</v>
      </c>
      <c r="X28" s="1">
        <v>559</v>
      </c>
      <c r="Y28" s="1">
        <v>830</v>
      </c>
      <c r="Z28" s="1">
        <v>308</v>
      </c>
      <c r="AA28" s="1">
        <v>136</v>
      </c>
      <c r="AB28" s="1">
        <v>44</v>
      </c>
      <c r="AC28" s="1">
        <v>235</v>
      </c>
      <c r="AD28" s="1">
        <v>196</v>
      </c>
      <c r="AE28" s="1"/>
    </row>
    <row r="29" spans="1:31" ht="14.35" x14ac:dyDescent="0.5">
      <c r="A29" s="8" t="s">
        <v>64</v>
      </c>
      <c r="B29" s="1">
        <v>27</v>
      </c>
      <c r="C29" s="1" t="s">
        <v>61</v>
      </c>
      <c r="D29" s="1" t="s">
        <v>119</v>
      </c>
      <c r="E29" s="1">
        <v>80</v>
      </c>
      <c r="F29" s="1">
        <v>3277</v>
      </c>
      <c r="G29" s="1">
        <v>2832</v>
      </c>
      <c r="H29" s="1">
        <v>978</v>
      </c>
      <c r="I29" s="1">
        <v>2173</v>
      </c>
      <c r="J29" s="1">
        <v>0.45</v>
      </c>
      <c r="K29" s="1">
        <f t="shared" si="4"/>
        <v>1195</v>
      </c>
      <c r="L29" s="1">
        <v>180</v>
      </c>
      <c r="M29" s="1">
        <v>518</v>
      </c>
      <c r="N29" s="1">
        <v>0.34699999999999998</v>
      </c>
      <c r="O29" s="1">
        <v>798</v>
      </c>
      <c r="P29" s="1">
        <v>1655</v>
      </c>
      <c r="Q29" s="1">
        <v>0.48199999999999998</v>
      </c>
      <c r="R29" s="1">
        <v>0.49099999999999999</v>
      </c>
      <c r="S29" s="1">
        <v>696</v>
      </c>
      <c r="T29" s="1">
        <v>819</v>
      </c>
      <c r="U29" s="1">
        <v>0.85</v>
      </c>
      <c r="V29" s="1">
        <f t="shared" si="5"/>
        <v>123</v>
      </c>
      <c r="W29" s="1">
        <v>71</v>
      </c>
      <c r="X29" s="1">
        <v>354</v>
      </c>
      <c r="Y29" s="1">
        <v>425</v>
      </c>
      <c r="Z29" s="1">
        <v>360</v>
      </c>
      <c r="AA29" s="1">
        <v>147</v>
      </c>
      <c r="AB29" s="1">
        <v>30</v>
      </c>
      <c r="AC29" s="1">
        <v>250</v>
      </c>
      <c r="AD29" s="1">
        <v>233</v>
      </c>
      <c r="AE29" s="1"/>
    </row>
    <row r="30" spans="1:31" ht="14.35" x14ac:dyDescent="0.5">
      <c r="A30" s="8" t="s">
        <v>65</v>
      </c>
      <c r="B30" s="1">
        <v>32</v>
      </c>
      <c r="C30" s="1" t="s">
        <v>61</v>
      </c>
      <c r="D30" s="1" t="s">
        <v>120</v>
      </c>
      <c r="E30" s="1">
        <v>82</v>
      </c>
      <c r="F30" s="1">
        <v>3143</v>
      </c>
      <c r="G30" s="1">
        <v>2034</v>
      </c>
      <c r="H30" s="1">
        <v>835</v>
      </c>
      <c r="I30" s="1">
        <v>1383</v>
      </c>
      <c r="J30" s="1">
        <v>0.60399999999999998</v>
      </c>
      <c r="K30" s="1">
        <f t="shared" si="4"/>
        <v>548</v>
      </c>
      <c r="L30" s="1">
        <v>0</v>
      </c>
      <c r="M30" s="1">
        <v>1</v>
      </c>
      <c r="N30" s="1">
        <v>0</v>
      </c>
      <c r="O30" s="1">
        <v>835</v>
      </c>
      <c r="P30" s="1">
        <v>1382</v>
      </c>
      <c r="Q30" s="1">
        <v>0.60399999999999998</v>
      </c>
      <c r="R30" s="1">
        <v>0.60399999999999998</v>
      </c>
      <c r="S30" s="1">
        <v>364</v>
      </c>
      <c r="T30" s="1">
        <v>476</v>
      </c>
      <c r="U30" s="1">
        <v>0.76500000000000001</v>
      </c>
      <c r="V30" s="1">
        <f t="shared" si="5"/>
        <v>112</v>
      </c>
      <c r="W30" s="1">
        <v>190</v>
      </c>
      <c r="X30" s="1">
        <v>696</v>
      </c>
      <c r="Y30" s="1">
        <v>886</v>
      </c>
      <c r="Z30" s="1">
        <v>371</v>
      </c>
      <c r="AA30" s="1">
        <v>81</v>
      </c>
      <c r="AB30" s="1">
        <v>280</v>
      </c>
      <c r="AC30" s="1">
        <v>297</v>
      </c>
      <c r="AD30" s="1">
        <v>216</v>
      </c>
      <c r="AE30" s="1"/>
    </row>
    <row r="31" spans="1:31" ht="14.35" x14ac:dyDescent="0.5">
      <c r="A31" s="8" t="s">
        <v>66</v>
      </c>
      <c r="B31" s="1">
        <v>29</v>
      </c>
      <c r="C31" s="1" t="s">
        <v>42</v>
      </c>
      <c r="D31" s="1" t="s">
        <v>117</v>
      </c>
      <c r="E31" s="1">
        <v>75</v>
      </c>
      <c r="F31" s="1">
        <v>3174</v>
      </c>
      <c r="G31" s="1">
        <v>2302</v>
      </c>
      <c r="H31" s="1">
        <v>771</v>
      </c>
      <c r="I31" s="1">
        <v>1818</v>
      </c>
      <c r="J31" s="1">
        <v>0.42399999999999999</v>
      </c>
      <c r="K31" s="1">
        <f t="shared" si="4"/>
        <v>1047</v>
      </c>
      <c r="L31" s="1">
        <v>104</v>
      </c>
      <c r="M31" s="1">
        <v>338</v>
      </c>
      <c r="N31" s="1">
        <v>0.308</v>
      </c>
      <c r="O31" s="1">
        <v>667</v>
      </c>
      <c r="P31" s="1">
        <v>1480</v>
      </c>
      <c r="Q31" s="1">
        <v>0.45100000000000001</v>
      </c>
      <c r="R31" s="1">
        <v>0.45300000000000001</v>
      </c>
      <c r="S31" s="1">
        <v>656</v>
      </c>
      <c r="T31" s="1">
        <v>786</v>
      </c>
      <c r="U31" s="1">
        <v>0.83499999999999996</v>
      </c>
      <c r="V31" s="1">
        <f t="shared" si="5"/>
        <v>130</v>
      </c>
      <c r="W31" s="1">
        <v>51</v>
      </c>
      <c r="X31" s="1">
        <v>248</v>
      </c>
      <c r="Y31" s="1">
        <v>299</v>
      </c>
      <c r="Z31" s="1">
        <v>596</v>
      </c>
      <c r="AA31" s="1">
        <v>180</v>
      </c>
      <c r="AB31" s="1">
        <v>9</v>
      </c>
      <c r="AC31" s="1">
        <v>344</v>
      </c>
      <c r="AD31" s="1">
        <v>140</v>
      </c>
      <c r="AE31" s="1"/>
    </row>
    <row r="32" spans="1:31" ht="14.35" x14ac:dyDescent="0.5">
      <c r="A32" s="8" t="s">
        <v>67</v>
      </c>
      <c r="B32" s="1">
        <v>27</v>
      </c>
      <c r="C32" s="1" t="s">
        <v>68</v>
      </c>
      <c r="D32" s="1" t="s">
        <v>119</v>
      </c>
      <c r="E32" s="1">
        <v>79</v>
      </c>
      <c r="F32" s="1">
        <v>3048</v>
      </c>
      <c r="G32" s="1">
        <v>2386</v>
      </c>
      <c r="H32" s="1">
        <v>854</v>
      </c>
      <c r="I32" s="1">
        <v>1739</v>
      </c>
      <c r="J32" s="1">
        <v>0.49099999999999999</v>
      </c>
      <c r="K32" s="1">
        <f t="shared" si="4"/>
        <v>885</v>
      </c>
      <c r="L32" s="1">
        <v>88</v>
      </c>
      <c r="M32" s="1">
        <v>278</v>
      </c>
      <c r="N32" s="1">
        <v>0.317</v>
      </c>
      <c r="O32" s="1">
        <v>766</v>
      </c>
      <c r="P32" s="1">
        <v>1461</v>
      </c>
      <c r="Q32" s="1">
        <v>0.52400000000000002</v>
      </c>
      <c r="R32" s="1">
        <v>0.51600000000000001</v>
      </c>
      <c r="S32" s="1">
        <v>590</v>
      </c>
      <c r="T32" s="1">
        <v>771</v>
      </c>
      <c r="U32" s="1">
        <v>0.76500000000000001</v>
      </c>
      <c r="V32" s="1">
        <f t="shared" si="5"/>
        <v>181</v>
      </c>
      <c r="W32" s="1">
        <v>89</v>
      </c>
      <c r="X32" s="1">
        <v>309</v>
      </c>
      <c r="Y32" s="1">
        <v>398</v>
      </c>
      <c r="Z32" s="1">
        <v>589</v>
      </c>
      <c r="AA32" s="1">
        <v>173</v>
      </c>
      <c r="AB32" s="1">
        <v>106</v>
      </c>
      <c r="AC32" s="1">
        <v>272</v>
      </c>
      <c r="AD32" s="1">
        <v>178</v>
      </c>
      <c r="AE32" s="1"/>
    </row>
    <row r="33" spans="1:31" ht="14.35" x14ac:dyDescent="0.5">
      <c r="A33" s="8" t="s">
        <v>69</v>
      </c>
      <c r="B33" s="1">
        <v>25</v>
      </c>
      <c r="C33" s="1" t="s">
        <v>38</v>
      </c>
      <c r="D33" s="1" t="s">
        <v>119</v>
      </c>
      <c r="E33" s="1">
        <v>82</v>
      </c>
      <c r="F33" s="1">
        <v>3129</v>
      </c>
      <c r="G33" s="1">
        <v>1806</v>
      </c>
      <c r="H33" s="1">
        <v>628</v>
      </c>
      <c r="I33" s="1">
        <v>1309</v>
      </c>
      <c r="J33" s="1">
        <v>0.48</v>
      </c>
      <c r="K33" s="1">
        <f t="shared" si="4"/>
        <v>681</v>
      </c>
      <c r="L33" s="1">
        <v>202</v>
      </c>
      <c r="M33" s="1">
        <v>467</v>
      </c>
      <c r="N33" s="1">
        <v>0.433</v>
      </c>
      <c r="O33" s="1">
        <v>426</v>
      </c>
      <c r="P33" s="1">
        <v>842</v>
      </c>
      <c r="Q33" s="1">
        <v>0.50600000000000001</v>
      </c>
      <c r="R33" s="1">
        <v>0.55700000000000005</v>
      </c>
      <c r="S33" s="1">
        <v>348</v>
      </c>
      <c r="T33" s="1">
        <v>392</v>
      </c>
      <c r="U33" s="1">
        <v>0.88800000000000001</v>
      </c>
      <c r="V33" s="1">
        <f t="shared" si="5"/>
        <v>44</v>
      </c>
      <c r="W33" s="1">
        <v>101</v>
      </c>
      <c r="X33" s="1">
        <v>327</v>
      </c>
      <c r="Y33" s="1">
        <v>428</v>
      </c>
      <c r="Z33" s="1">
        <v>374</v>
      </c>
      <c r="AA33" s="1">
        <v>124</v>
      </c>
      <c r="AB33" s="1">
        <v>20</v>
      </c>
      <c r="AC33" s="1">
        <v>204</v>
      </c>
      <c r="AD33" s="1">
        <v>192</v>
      </c>
      <c r="AE33" s="1"/>
    </row>
    <row r="34" spans="1:31" ht="14.35" x14ac:dyDescent="0.5">
      <c r="A34" s="8" t="s">
        <v>70</v>
      </c>
      <c r="B34" s="1">
        <v>29</v>
      </c>
      <c r="C34" s="1" t="s">
        <v>68</v>
      </c>
      <c r="D34" s="1" t="s">
        <v>118</v>
      </c>
      <c r="E34" s="1">
        <v>82</v>
      </c>
      <c r="F34" s="1">
        <v>2685</v>
      </c>
      <c r="G34" s="1">
        <v>623</v>
      </c>
      <c r="H34" s="1">
        <v>211</v>
      </c>
      <c r="I34" s="1">
        <v>581</v>
      </c>
      <c r="J34" s="1">
        <v>0.36299999999999999</v>
      </c>
      <c r="K34" s="1">
        <f t="shared" si="4"/>
        <v>370</v>
      </c>
      <c r="L34" s="1">
        <v>103</v>
      </c>
      <c r="M34" s="1">
        <v>307</v>
      </c>
      <c r="N34" s="1">
        <v>0.33600000000000002</v>
      </c>
      <c r="O34" s="1">
        <v>108</v>
      </c>
      <c r="P34" s="1">
        <v>274</v>
      </c>
      <c r="Q34" s="1">
        <v>0.39400000000000002</v>
      </c>
      <c r="R34" s="1">
        <v>0.45200000000000001</v>
      </c>
      <c r="S34" s="1">
        <v>98</v>
      </c>
      <c r="T34" s="1">
        <v>161</v>
      </c>
      <c r="U34" s="1">
        <v>0.60899999999999999</v>
      </c>
      <c r="V34" s="1">
        <f t="shared" si="5"/>
        <v>63</v>
      </c>
      <c r="W34" s="1">
        <v>45</v>
      </c>
      <c r="X34" s="1">
        <v>200</v>
      </c>
      <c r="Y34" s="1">
        <v>245</v>
      </c>
      <c r="Z34" s="1">
        <v>132</v>
      </c>
      <c r="AA34" s="1">
        <v>83</v>
      </c>
      <c r="AB34" s="1">
        <v>53</v>
      </c>
      <c r="AC34" s="1">
        <v>74</v>
      </c>
      <c r="AD34" s="1">
        <v>269</v>
      </c>
      <c r="AE34" s="1"/>
    </row>
    <row r="35" spans="1:31" ht="14.35" x14ac:dyDescent="0.5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4.35" x14ac:dyDescent="0.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2.7" x14ac:dyDescent="0.4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2.7" x14ac:dyDescent="0.4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2.7" x14ac:dyDescent="0.4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2.7" x14ac:dyDescent="0.4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2.7" x14ac:dyDescent="0.4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2.7" x14ac:dyDescent="0.4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2.7" x14ac:dyDescent="0.4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2.7" x14ac:dyDescent="0.4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2.7" x14ac:dyDescent="0.4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2.7" x14ac:dyDescent="0.4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2.7" x14ac:dyDescent="0.4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2.7" x14ac:dyDescent="0.4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2:31" ht="12.7" x14ac:dyDescent="0.4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2:31" ht="12.7" x14ac:dyDescent="0.4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2:31" ht="12.7" x14ac:dyDescent="0.4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2:31" ht="12.7" x14ac:dyDescent="0.4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2:31" ht="12.7" x14ac:dyDescent="0.4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2:31" ht="12.7" x14ac:dyDescent="0.4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2:31" ht="12.7" x14ac:dyDescent="0.4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2:31" ht="12.7" x14ac:dyDescent="0.4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2:31" ht="12.7" x14ac:dyDescent="0.4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2:31" ht="12.7" x14ac:dyDescent="0.4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2:31" ht="12.7" x14ac:dyDescent="0.4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2:31" ht="12.7" x14ac:dyDescent="0.4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2:31" ht="12.7" x14ac:dyDescent="0.4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2:31" ht="12.7" x14ac:dyDescent="0.4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2:31" ht="12.7" x14ac:dyDescent="0.4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2:31" ht="12.7" x14ac:dyDescent="0.4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2:31" ht="12.7" x14ac:dyDescent="0.4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2:31" ht="12.7" x14ac:dyDescent="0.4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2:31" ht="12.7" x14ac:dyDescent="0.4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2:31" ht="12.7" x14ac:dyDescent="0.4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2:31" ht="12.7" x14ac:dyDescent="0.4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2:31" ht="12.7" x14ac:dyDescent="0.4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2:31" ht="12.7" x14ac:dyDescent="0.4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2:31" ht="12.7" x14ac:dyDescent="0.4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2:31" ht="12.7" x14ac:dyDescent="0.4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2:31" ht="12.7" x14ac:dyDescent="0.4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2:31" ht="12.7" x14ac:dyDescent="0.4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2:31" ht="12.7" x14ac:dyDescent="0.4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2:31" ht="12.7" x14ac:dyDescent="0.4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2:31" ht="12.7" x14ac:dyDescent="0.4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2:31" ht="12.7" x14ac:dyDescent="0.4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2:31" ht="12.7" x14ac:dyDescent="0.4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2:31" ht="12.7" x14ac:dyDescent="0.4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2:31" ht="12.7" x14ac:dyDescent="0.4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2:31" ht="12.7" x14ac:dyDescent="0.4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2:31" ht="12.7" x14ac:dyDescent="0.4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2:31" ht="12.7" x14ac:dyDescent="0.4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2:31" ht="12.7" x14ac:dyDescent="0.4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2:31" ht="12.7" x14ac:dyDescent="0.4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2:31" ht="12.7" x14ac:dyDescent="0.4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2:31" ht="12.7" x14ac:dyDescent="0.4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2:31" ht="12.7" x14ac:dyDescent="0.4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2:31" ht="12.7" x14ac:dyDescent="0.4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2:31" ht="12.7" x14ac:dyDescent="0.4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2:31" ht="12.7" x14ac:dyDescent="0.4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2:31" ht="12.7" x14ac:dyDescent="0.4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2:31" ht="12.7" x14ac:dyDescent="0.4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2:31" ht="12.7" x14ac:dyDescent="0.4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2:31" ht="12.7" x14ac:dyDescent="0.4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2:31" ht="12.7" x14ac:dyDescent="0.4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2:31" ht="12.7" x14ac:dyDescent="0.4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2:31" ht="12.7" x14ac:dyDescent="0.4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2:31" ht="12.7" x14ac:dyDescent="0.4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2:31" ht="12.7" x14ac:dyDescent="0.4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2:31" ht="12.7" x14ac:dyDescent="0.4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2:31" ht="12.7" x14ac:dyDescent="0.4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2:31" ht="12.7" x14ac:dyDescent="0.4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2:31" ht="12.7" x14ac:dyDescent="0.4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2:31" ht="12.7" x14ac:dyDescent="0.4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2:31" ht="12.7" x14ac:dyDescent="0.4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2:31" ht="12.7" x14ac:dyDescent="0.4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2:31" ht="12.7" x14ac:dyDescent="0.4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2:31" ht="12.7" x14ac:dyDescent="0.4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2:31" ht="12.7" x14ac:dyDescent="0.4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2:31" ht="12.7" x14ac:dyDescent="0.4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2:31" ht="12.7" x14ac:dyDescent="0.4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2:31" ht="12.7" x14ac:dyDescent="0.4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2:31" ht="12.7" x14ac:dyDescent="0.4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2:31" ht="12.7" x14ac:dyDescent="0.4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2:31" ht="12.7" x14ac:dyDescent="0.4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2:31" ht="12.7" x14ac:dyDescent="0.4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2:31" ht="12.7" x14ac:dyDescent="0.4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2:31" ht="12.7" x14ac:dyDescent="0.4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2:31" ht="12.7" x14ac:dyDescent="0.4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2:31" ht="12.7" x14ac:dyDescent="0.4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2:31" ht="12.7" x14ac:dyDescent="0.4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2:31" ht="12.7" x14ac:dyDescent="0.4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2:31" ht="12.7" x14ac:dyDescent="0.4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2:31" ht="12.7" x14ac:dyDescent="0.4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2:31" ht="12.7" x14ac:dyDescent="0.4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2:31" ht="12.7" x14ac:dyDescent="0.4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2:31" ht="12.7" x14ac:dyDescent="0.4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2:31" ht="12.7" x14ac:dyDescent="0.4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2:31" ht="12.7" x14ac:dyDescent="0.4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2:31" ht="12.7" x14ac:dyDescent="0.4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2:31" ht="12.7" x14ac:dyDescent="0.4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2:31" ht="12.7" x14ac:dyDescent="0.4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2:31" ht="12.7" x14ac:dyDescent="0.4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2:31" ht="12.7" x14ac:dyDescent="0.4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2:31" ht="12.7" x14ac:dyDescent="0.4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2:31" ht="12.7" x14ac:dyDescent="0.4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2:31" ht="12.7" x14ac:dyDescent="0.4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2:31" ht="12.7" x14ac:dyDescent="0.4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2:31" ht="12.7" x14ac:dyDescent="0.4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2:31" ht="12.7" x14ac:dyDescent="0.4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2:31" ht="12.7" x14ac:dyDescent="0.4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2:31" ht="12.7" x14ac:dyDescent="0.4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2:31" ht="12.7" x14ac:dyDescent="0.4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2:31" ht="12.7" x14ac:dyDescent="0.4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2:31" ht="12.7" x14ac:dyDescent="0.4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2:31" ht="12.7" x14ac:dyDescent="0.4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2:31" ht="12.7" x14ac:dyDescent="0.4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2:31" ht="12.7" x14ac:dyDescent="0.4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2:31" ht="12.7" x14ac:dyDescent="0.4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2:31" ht="12.7" x14ac:dyDescent="0.4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2:31" ht="12.7" x14ac:dyDescent="0.4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2:31" ht="12.7" x14ac:dyDescent="0.4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2:31" ht="12.7" x14ac:dyDescent="0.4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2:31" ht="12.7" x14ac:dyDescent="0.4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2:31" ht="12.7" x14ac:dyDescent="0.4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2:31" ht="12.7" x14ac:dyDescent="0.4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2:31" ht="12.7" x14ac:dyDescent="0.4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2:31" ht="12.7" x14ac:dyDescent="0.4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2:31" ht="12.7" x14ac:dyDescent="0.4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2:31" ht="12.7" x14ac:dyDescent="0.4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2:31" ht="12.7" x14ac:dyDescent="0.4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2:31" ht="12.7" x14ac:dyDescent="0.4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2:31" ht="12.7" x14ac:dyDescent="0.4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2:31" ht="12.7" x14ac:dyDescent="0.4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2:31" ht="12.7" x14ac:dyDescent="0.4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2:31" ht="12.7" x14ac:dyDescent="0.4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2:31" ht="12.7" x14ac:dyDescent="0.4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2:31" ht="12.7" x14ac:dyDescent="0.4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2:31" ht="12.7" x14ac:dyDescent="0.4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2:31" ht="12.7" x14ac:dyDescent="0.4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2:31" ht="12.7" x14ac:dyDescent="0.4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2:31" ht="12.7" x14ac:dyDescent="0.4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2:31" ht="12.7" x14ac:dyDescent="0.4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2:31" ht="12.7" x14ac:dyDescent="0.4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2:31" ht="12.7" x14ac:dyDescent="0.4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2:31" ht="12.7" x14ac:dyDescent="0.4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2:31" ht="12.7" x14ac:dyDescent="0.4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2:31" ht="12.7" x14ac:dyDescent="0.4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2:31" ht="12.7" x14ac:dyDescent="0.4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2:31" ht="12.7" x14ac:dyDescent="0.4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2:31" ht="12.7" x14ac:dyDescent="0.4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2:31" ht="12.7" x14ac:dyDescent="0.4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2:31" ht="12.7" x14ac:dyDescent="0.4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2:31" ht="12.7" x14ac:dyDescent="0.4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2:31" ht="12.7" x14ac:dyDescent="0.4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2:31" ht="12.7" x14ac:dyDescent="0.4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2:31" ht="12.7" x14ac:dyDescent="0.4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2:31" ht="12.7" x14ac:dyDescent="0.4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2:31" ht="12.7" x14ac:dyDescent="0.4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2:31" ht="12.7" x14ac:dyDescent="0.4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2:31" ht="12.7" x14ac:dyDescent="0.4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2:31" ht="12.7" x14ac:dyDescent="0.4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2:31" ht="12.7" x14ac:dyDescent="0.4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2:31" ht="12.7" x14ac:dyDescent="0.4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2:31" ht="12.7" x14ac:dyDescent="0.4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2:31" ht="12.7" x14ac:dyDescent="0.4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2:31" ht="12.7" x14ac:dyDescent="0.4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2:31" ht="12.7" x14ac:dyDescent="0.4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2:31" ht="12.7" x14ac:dyDescent="0.4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2:31" ht="12.7" x14ac:dyDescent="0.4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2:31" ht="12.7" x14ac:dyDescent="0.4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2:31" ht="12.7" x14ac:dyDescent="0.4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2:31" ht="12.7" x14ac:dyDescent="0.4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2:31" ht="12.7" x14ac:dyDescent="0.4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2:31" ht="12.7" x14ac:dyDescent="0.4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2:31" ht="12.7" x14ac:dyDescent="0.4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2:31" ht="12.7" x14ac:dyDescent="0.4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2:31" ht="12.7" x14ac:dyDescent="0.4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2:31" ht="12.7" x14ac:dyDescent="0.4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2:31" ht="12.7" x14ac:dyDescent="0.4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2:31" ht="12.7" x14ac:dyDescent="0.4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2:31" ht="12.7" x14ac:dyDescent="0.4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2:31" ht="12.7" x14ac:dyDescent="0.4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2:31" ht="12.7" x14ac:dyDescent="0.4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2:31" ht="12.7" x14ac:dyDescent="0.4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2:31" ht="12.7" x14ac:dyDescent="0.4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2:31" ht="12.7" x14ac:dyDescent="0.4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2:31" ht="12.7" x14ac:dyDescent="0.4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2:31" ht="12.7" x14ac:dyDescent="0.4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2:31" ht="12.7" x14ac:dyDescent="0.4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2:31" ht="12.7" x14ac:dyDescent="0.4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2:31" ht="12.7" x14ac:dyDescent="0.4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2:31" ht="12.7" x14ac:dyDescent="0.4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2:31" ht="12.7" x14ac:dyDescent="0.4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2:31" ht="12.7" x14ac:dyDescent="0.4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2:31" ht="12.7" x14ac:dyDescent="0.4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2:31" ht="12.7" x14ac:dyDescent="0.4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2:31" ht="12.7" x14ac:dyDescent="0.4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2:31" ht="12.7" x14ac:dyDescent="0.4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2:31" ht="12.7" x14ac:dyDescent="0.4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2:31" ht="12.7" x14ac:dyDescent="0.4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2:31" ht="12.7" x14ac:dyDescent="0.4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2:31" ht="12.7" x14ac:dyDescent="0.4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2:31" ht="12.7" x14ac:dyDescent="0.4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2:31" ht="12.7" x14ac:dyDescent="0.4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2:31" ht="12.7" x14ac:dyDescent="0.4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2:31" ht="12.7" x14ac:dyDescent="0.4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2:31" ht="12.7" x14ac:dyDescent="0.4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2:31" ht="12.7" x14ac:dyDescent="0.4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2:31" ht="12.7" x14ac:dyDescent="0.4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2:31" ht="12.7" x14ac:dyDescent="0.4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2:31" ht="12.7" x14ac:dyDescent="0.4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2:31" ht="12.7" x14ac:dyDescent="0.4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2:31" ht="12.7" x14ac:dyDescent="0.4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2:31" ht="12.7" x14ac:dyDescent="0.4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2:31" ht="12.7" x14ac:dyDescent="0.4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2:31" ht="12.7" x14ac:dyDescent="0.4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2:31" ht="12.7" x14ac:dyDescent="0.4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2:31" ht="12.7" x14ac:dyDescent="0.4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2:31" ht="12.7" x14ac:dyDescent="0.4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2:31" ht="12.7" x14ac:dyDescent="0.4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2:31" ht="12.7" x14ac:dyDescent="0.4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2:31" ht="12.7" x14ac:dyDescent="0.4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2:31" ht="12.7" x14ac:dyDescent="0.4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2:31" ht="12.7" x14ac:dyDescent="0.4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2:31" ht="12.7" x14ac:dyDescent="0.4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2:31" ht="12.7" x14ac:dyDescent="0.4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2:31" ht="12.7" x14ac:dyDescent="0.4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2:31" ht="12.7" x14ac:dyDescent="0.4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2:31" ht="12.7" x14ac:dyDescent="0.4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2:31" ht="12.7" x14ac:dyDescent="0.4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2:31" ht="12.7" x14ac:dyDescent="0.4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2:31" ht="12.7" x14ac:dyDescent="0.4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2:31" ht="12.7" x14ac:dyDescent="0.4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2:31" ht="12.7" x14ac:dyDescent="0.4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2:31" ht="12.7" x14ac:dyDescent="0.4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2:31" ht="12.7" x14ac:dyDescent="0.4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2:31" ht="12.7" x14ac:dyDescent="0.4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2:31" ht="12.7" x14ac:dyDescent="0.4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2:31" ht="12.7" x14ac:dyDescent="0.4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2:31" ht="12.7" x14ac:dyDescent="0.4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2:31" ht="12.7" x14ac:dyDescent="0.4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2:31" ht="12.7" x14ac:dyDescent="0.4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2:31" ht="12.7" x14ac:dyDescent="0.4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2:31" ht="12.7" x14ac:dyDescent="0.4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2:31" ht="12.7" x14ac:dyDescent="0.4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2:31" ht="12.7" x14ac:dyDescent="0.4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2:31" ht="12.7" x14ac:dyDescent="0.4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2:31" ht="12.7" x14ac:dyDescent="0.4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2:31" ht="12.7" x14ac:dyDescent="0.4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2:31" ht="12.7" x14ac:dyDescent="0.4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2:31" ht="12.7" x14ac:dyDescent="0.4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2:31" ht="12.7" x14ac:dyDescent="0.4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2:31" ht="12.7" x14ac:dyDescent="0.4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2:31" ht="12.7" x14ac:dyDescent="0.4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2:31" ht="12.7" x14ac:dyDescent="0.4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2:31" ht="12.7" x14ac:dyDescent="0.4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2:31" ht="12.7" x14ac:dyDescent="0.4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2:31" ht="12.7" x14ac:dyDescent="0.4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2:31" ht="12.7" x14ac:dyDescent="0.4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2:31" ht="12.7" x14ac:dyDescent="0.4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2:31" ht="12.7" x14ac:dyDescent="0.4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2:31" ht="12.7" x14ac:dyDescent="0.4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2:31" ht="12.7" x14ac:dyDescent="0.4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2:31" ht="12.7" x14ac:dyDescent="0.4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2:31" ht="12.7" x14ac:dyDescent="0.4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2:31" ht="12.7" x14ac:dyDescent="0.4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2:31" ht="12.7" x14ac:dyDescent="0.4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2:31" ht="12.7" x14ac:dyDescent="0.4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2:31" ht="12.7" x14ac:dyDescent="0.4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2:31" ht="12.7" x14ac:dyDescent="0.4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2:31" ht="12.7" x14ac:dyDescent="0.4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2:31" ht="12.7" x14ac:dyDescent="0.4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2:31" ht="12.7" x14ac:dyDescent="0.4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2:31" ht="12.7" x14ac:dyDescent="0.4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2:31" ht="12.7" x14ac:dyDescent="0.4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2:31" ht="12.7" x14ac:dyDescent="0.4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2:31" ht="12.7" x14ac:dyDescent="0.4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2:31" ht="12.7" x14ac:dyDescent="0.4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2:31" ht="12.7" x14ac:dyDescent="0.4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2:31" ht="12.7" x14ac:dyDescent="0.4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2:31" ht="12.7" x14ac:dyDescent="0.4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2:31" ht="12.7" x14ac:dyDescent="0.4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2:31" ht="12.7" x14ac:dyDescent="0.4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2:31" ht="12.7" x14ac:dyDescent="0.4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2:31" ht="12.7" x14ac:dyDescent="0.4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2:31" ht="12.7" x14ac:dyDescent="0.4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2:31" ht="12.7" x14ac:dyDescent="0.4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2:31" ht="12.7" x14ac:dyDescent="0.4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2:31" ht="12.7" x14ac:dyDescent="0.4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2:31" ht="12.7" x14ac:dyDescent="0.4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2:31" ht="12.7" x14ac:dyDescent="0.4"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2:31" ht="12.7" x14ac:dyDescent="0.4"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2:31" ht="12.7" x14ac:dyDescent="0.4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2:31" ht="12.7" x14ac:dyDescent="0.4"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2:31" ht="12.7" x14ac:dyDescent="0.4"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2:31" ht="12.7" x14ac:dyDescent="0.4"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2:31" ht="12.7" x14ac:dyDescent="0.4"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2:31" ht="12.7" x14ac:dyDescent="0.4"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2:31" ht="12.7" x14ac:dyDescent="0.4"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2:31" ht="12.7" x14ac:dyDescent="0.4"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2:31" ht="12.7" x14ac:dyDescent="0.4"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2:31" ht="12.7" x14ac:dyDescent="0.4"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2:31" ht="12.7" x14ac:dyDescent="0.4"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2:31" ht="12.7" x14ac:dyDescent="0.4"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2:31" ht="12.7" x14ac:dyDescent="0.4"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2:31" ht="12.7" x14ac:dyDescent="0.4"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2:31" ht="12.7" x14ac:dyDescent="0.4"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2:31" ht="12.7" x14ac:dyDescent="0.4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2:31" ht="12.7" x14ac:dyDescent="0.4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2:31" ht="12.7" x14ac:dyDescent="0.4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2:31" ht="12.7" x14ac:dyDescent="0.4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2:31" ht="12.7" x14ac:dyDescent="0.4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2:31" ht="12.7" x14ac:dyDescent="0.4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2:31" ht="12.7" x14ac:dyDescent="0.4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2:31" ht="12.7" x14ac:dyDescent="0.4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2:31" ht="12.7" x14ac:dyDescent="0.4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2:31" ht="12.7" x14ac:dyDescent="0.4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2:31" ht="12.7" x14ac:dyDescent="0.4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2:31" ht="12.7" x14ac:dyDescent="0.4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2:31" ht="12.7" x14ac:dyDescent="0.4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2:31" ht="12.7" x14ac:dyDescent="0.4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2:31" ht="12.7" x14ac:dyDescent="0.4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2:31" ht="12.7" x14ac:dyDescent="0.4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2:31" ht="12.7" x14ac:dyDescent="0.4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2:31" ht="12.7" x14ac:dyDescent="0.4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2:31" ht="12.7" x14ac:dyDescent="0.4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2:31" ht="12.7" x14ac:dyDescent="0.4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2:31" ht="12.7" x14ac:dyDescent="0.4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2:31" ht="12.7" x14ac:dyDescent="0.4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2:31" ht="12.7" x14ac:dyDescent="0.4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2:31" ht="12.7" x14ac:dyDescent="0.4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2:31" ht="12.7" x14ac:dyDescent="0.4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2:31" ht="12.7" x14ac:dyDescent="0.4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2:31" ht="12.7" x14ac:dyDescent="0.4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2:31" ht="12.7" x14ac:dyDescent="0.4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2:31" ht="12.7" x14ac:dyDescent="0.4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2:31" ht="12.7" x14ac:dyDescent="0.4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2:31" ht="12.7" x14ac:dyDescent="0.4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2:31" ht="12.7" x14ac:dyDescent="0.4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2:31" ht="12.7" x14ac:dyDescent="0.4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2:31" ht="12.7" x14ac:dyDescent="0.4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2:31" ht="12.7" x14ac:dyDescent="0.4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2:31" ht="12.7" x14ac:dyDescent="0.4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2:31" ht="12.7" x14ac:dyDescent="0.4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2:31" ht="12.7" x14ac:dyDescent="0.4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2:31" ht="12.7" x14ac:dyDescent="0.4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2:31" ht="12.7" x14ac:dyDescent="0.4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2:31" ht="12.7" x14ac:dyDescent="0.4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2:31" ht="12.7" x14ac:dyDescent="0.4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2:31" ht="12.7" x14ac:dyDescent="0.4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2:31" ht="12.7" x14ac:dyDescent="0.4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2:31" ht="12.7" x14ac:dyDescent="0.4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2:31" ht="12.7" x14ac:dyDescent="0.4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2:31" ht="12.7" x14ac:dyDescent="0.4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2:31" ht="12.7" x14ac:dyDescent="0.4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2:31" ht="12.7" x14ac:dyDescent="0.4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2:31" ht="12.7" x14ac:dyDescent="0.4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2:31" ht="12.7" x14ac:dyDescent="0.4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2:31" ht="12.7" x14ac:dyDescent="0.4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2:31" ht="12.7" x14ac:dyDescent="0.4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2:31" ht="12.7" x14ac:dyDescent="0.4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2:31" ht="12.7" x14ac:dyDescent="0.4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2:31" ht="12.7" x14ac:dyDescent="0.4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2:31" ht="12.7" x14ac:dyDescent="0.4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2:31" ht="12.7" x14ac:dyDescent="0.4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2:31" ht="12.7" x14ac:dyDescent="0.4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2:31" ht="12.7" x14ac:dyDescent="0.4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2:31" ht="12.7" x14ac:dyDescent="0.4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2:31" ht="12.7" x14ac:dyDescent="0.4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2:31" ht="12.7" x14ac:dyDescent="0.4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2:31" ht="12.7" x14ac:dyDescent="0.4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2:31" ht="12.7" x14ac:dyDescent="0.4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2:31" ht="12.7" x14ac:dyDescent="0.4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2:31" ht="12.7" x14ac:dyDescent="0.4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2:31" ht="12.7" x14ac:dyDescent="0.4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2:31" ht="12.7" x14ac:dyDescent="0.4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2:31" ht="12.7" x14ac:dyDescent="0.4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2:31" ht="12.7" x14ac:dyDescent="0.4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2:31" ht="12.7" x14ac:dyDescent="0.4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2:31" ht="12.7" x14ac:dyDescent="0.4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2:31" ht="12.7" x14ac:dyDescent="0.4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2:31" ht="12.7" x14ac:dyDescent="0.4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2:31" ht="12.7" x14ac:dyDescent="0.4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2:31" ht="12.7" x14ac:dyDescent="0.4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2:31" ht="12.7" x14ac:dyDescent="0.4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2:31" ht="12.7" x14ac:dyDescent="0.4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2:31" ht="12.7" x14ac:dyDescent="0.4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2:31" ht="12.7" x14ac:dyDescent="0.4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2:31" ht="12.7" x14ac:dyDescent="0.4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2:31" ht="12.7" x14ac:dyDescent="0.4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2:31" ht="12.7" x14ac:dyDescent="0.4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2:31" ht="12.7" x14ac:dyDescent="0.4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2:31" ht="12.7" x14ac:dyDescent="0.4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2:31" ht="12.7" x14ac:dyDescent="0.4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2:31" ht="12.7" x14ac:dyDescent="0.4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2:31" ht="12.7" x14ac:dyDescent="0.4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2:31" ht="12.7" x14ac:dyDescent="0.4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2:31" ht="12.7" x14ac:dyDescent="0.4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2:31" ht="12.7" x14ac:dyDescent="0.4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2:31" ht="12.7" x14ac:dyDescent="0.4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2:31" ht="12.7" x14ac:dyDescent="0.4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2:31" ht="12.7" x14ac:dyDescent="0.4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2:31" ht="12.7" x14ac:dyDescent="0.4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2:31" ht="12.7" x14ac:dyDescent="0.4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2:31" ht="12.7" x14ac:dyDescent="0.4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2:31" ht="12.7" x14ac:dyDescent="0.4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2:31" ht="12.7" x14ac:dyDescent="0.4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2:31" ht="12.7" x14ac:dyDescent="0.4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2:31" ht="12.7" x14ac:dyDescent="0.4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2:31" ht="12.7" x14ac:dyDescent="0.4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2:31" ht="12.7" x14ac:dyDescent="0.4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2:31" ht="12.7" x14ac:dyDescent="0.4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2:31" ht="12.7" x14ac:dyDescent="0.4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2:31" ht="12.7" x14ac:dyDescent="0.4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2:31" ht="12.7" x14ac:dyDescent="0.4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2:31" ht="12.7" x14ac:dyDescent="0.4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2:31" ht="12.7" x14ac:dyDescent="0.4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2:31" ht="12.7" x14ac:dyDescent="0.4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2:31" ht="12.7" x14ac:dyDescent="0.4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2:31" ht="12.7" x14ac:dyDescent="0.4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2:31" ht="12.7" x14ac:dyDescent="0.4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2:31" ht="12.7" x14ac:dyDescent="0.4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2:31" ht="12.7" x14ac:dyDescent="0.4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2:31" ht="12.7" x14ac:dyDescent="0.4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2:31" ht="12.7" x14ac:dyDescent="0.4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2:31" ht="12.7" x14ac:dyDescent="0.4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2:31" ht="12.7" x14ac:dyDescent="0.4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2:31" ht="12.7" x14ac:dyDescent="0.4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2:31" ht="12.7" x14ac:dyDescent="0.4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2:31" ht="12.7" x14ac:dyDescent="0.4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2:31" ht="12.7" x14ac:dyDescent="0.4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2:31" ht="12.7" x14ac:dyDescent="0.4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2:31" ht="12.7" x14ac:dyDescent="0.4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2:31" ht="12.7" x14ac:dyDescent="0.4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2:31" ht="12.7" x14ac:dyDescent="0.4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2:31" ht="12.7" x14ac:dyDescent="0.4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2:31" ht="12.7" x14ac:dyDescent="0.4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2:31" ht="12.7" x14ac:dyDescent="0.4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2:31" ht="12.7" x14ac:dyDescent="0.4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2:31" ht="12.7" x14ac:dyDescent="0.4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2:31" ht="12.7" x14ac:dyDescent="0.4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2:31" ht="12.7" x14ac:dyDescent="0.4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2:31" ht="12.7" x14ac:dyDescent="0.4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2:31" ht="12.7" x14ac:dyDescent="0.4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2:31" ht="12.7" x14ac:dyDescent="0.4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2:31" ht="12.7" x14ac:dyDescent="0.4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2:31" ht="12.7" x14ac:dyDescent="0.4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2:31" ht="12.7" x14ac:dyDescent="0.4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2:31" ht="12.7" x14ac:dyDescent="0.4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2:31" ht="12.7" x14ac:dyDescent="0.4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2:31" ht="12.7" x14ac:dyDescent="0.4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2:31" ht="12.7" x14ac:dyDescent="0.4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2:31" ht="12.7" x14ac:dyDescent="0.4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2:31" ht="12.7" x14ac:dyDescent="0.4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2:31" ht="12.7" x14ac:dyDescent="0.4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2:31" ht="12.7" x14ac:dyDescent="0.4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2:31" ht="12.7" x14ac:dyDescent="0.4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2:31" ht="12.7" x14ac:dyDescent="0.4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2:31" ht="12.7" x14ac:dyDescent="0.4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2:31" ht="12.7" x14ac:dyDescent="0.4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2:31" ht="12.7" x14ac:dyDescent="0.4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2:31" ht="12.7" x14ac:dyDescent="0.4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2:31" ht="12.7" x14ac:dyDescent="0.4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2:31" ht="12.7" x14ac:dyDescent="0.4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2:31" ht="12.7" x14ac:dyDescent="0.4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2:31" ht="12.7" x14ac:dyDescent="0.4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2:31" ht="12.7" x14ac:dyDescent="0.4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2:31" ht="12.7" x14ac:dyDescent="0.4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2:31" ht="12.7" x14ac:dyDescent="0.4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2:31" ht="12.7" x14ac:dyDescent="0.4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2:31" ht="12.7" x14ac:dyDescent="0.4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2:31" ht="12.7" x14ac:dyDescent="0.4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2:31" ht="12.7" x14ac:dyDescent="0.4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2:31" ht="12.7" x14ac:dyDescent="0.4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2:31" ht="12.7" x14ac:dyDescent="0.4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2:31" ht="12.7" x14ac:dyDescent="0.4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2:31" ht="12.7" x14ac:dyDescent="0.4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2:31" ht="12.7" x14ac:dyDescent="0.4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2:31" ht="12.7" x14ac:dyDescent="0.4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2:31" ht="12.7" x14ac:dyDescent="0.4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2:31" ht="12.7" x14ac:dyDescent="0.4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2:31" ht="12.7" x14ac:dyDescent="0.4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2:31" ht="12.7" x14ac:dyDescent="0.4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2:31" ht="12.7" x14ac:dyDescent="0.4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2:31" ht="12.7" x14ac:dyDescent="0.4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2:31" ht="12.7" x14ac:dyDescent="0.4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2:31" ht="12.7" x14ac:dyDescent="0.4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2:31" ht="12.7" x14ac:dyDescent="0.4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2:31" ht="12.7" x14ac:dyDescent="0.4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2:31" ht="12.7" x14ac:dyDescent="0.4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2:31" ht="12.7" x14ac:dyDescent="0.4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2:31" ht="12.7" x14ac:dyDescent="0.4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2:31" ht="12.7" x14ac:dyDescent="0.4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2:31" ht="12.7" x14ac:dyDescent="0.4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2:31" ht="12.7" x14ac:dyDescent="0.4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2:31" ht="12.7" x14ac:dyDescent="0.4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2:31" ht="12.7" x14ac:dyDescent="0.4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2:31" ht="12.7" x14ac:dyDescent="0.4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2:31" ht="12.7" x14ac:dyDescent="0.4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2:31" ht="12.7" x14ac:dyDescent="0.4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2:31" ht="12.7" x14ac:dyDescent="0.4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2:31" ht="12.7" x14ac:dyDescent="0.4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2:31" ht="12.7" x14ac:dyDescent="0.4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2:31" ht="12.7" x14ac:dyDescent="0.4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2:31" ht="12.7" x14ac:dyDescent="0.4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2:31" ht="12.7" x14ac:dyDescent="0.4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2:31" ht="12.7" x14ac:dyDescent="0.4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2:31" ht="12.7" x14ac:dyDescent="0.4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2:31" ht="12.7" x14ac:dyDescent="0.4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2:31" ht="12.7" x14ac:dyDescent="0.4"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2:31" ht="12.7" x14ac:dyDescent="0.4"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2:31" ht="12.7" x14ac:dyDescent="0.4"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2:31" ht="12.7" x14ac:dyDescent="0.4"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2:31" ht="12.7" x14ac:dyDescent="0.4"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2:31" ht="12.7" x14ac:dyDescent="0.4"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2:31" ht="12.7" x14ac:dyDescent="0.4"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2:31" ht="12.7" x14ac:dyDescent="0.4"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2:31" ht="12.7" x14ac:dyDescent="0.4"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2:31" ht="12.7" x14ac:dyDescent="0.4"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2:31" ht="12.7" x14ac:dyDescent="0.4"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2:31" ht="12.7" x14ac:dyDescent="0.4"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2:31" ht="12.7" x14ac:dyDescent="0.4"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2:31" ht="12.7" x14ac:dyDescent="0.4"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2:31" ht="12.7" x14ac:dyDescent="0.4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2:31" ht="12.7" x14ac:dyDescent="0.4"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2:31" ht="12.7" x14ac:dyDescent="0.4"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2:31" ht="12.7" x14ac:dyDescent="0.4"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2:31" ht="12.7" x14ac:dyDescent="0.4"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2:31" ht="12.7" x14ac:dyDescent="0.4"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2:31" ht="12.7" x14ac:dyDescent="0.4"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2:31" ht="12.7" x14ac:dyDescent="0.4"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2:31" ht="12.7" x14ac:dyDescent="0.4"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2:31" ht="12.7" x14ac:dyDescent="0.4"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2:31" ht="12.7" x14ac:dyDescent="0.4"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2:31" ht="12.7" x14ac:dyDescent="0.4"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2:31" ht="12.7" x14ac:dyDescent="0.4"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2:31" ht="12.7" x14ac:dyDescent="0.4"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2:31" ht="12.7" x14ac:dyDescent="0.4"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2:31" ht="12.7" x14ac:dyDescent="0.4"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2:31" ht="12.7" x14ac:dyDescent="0.4"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2:31" ht="12.7" x14ac:dyDescent="0.4"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2:31" ht="12.7" x14ac:dyDescent="0.4"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2:31" ht="12.7" x14ac:dyDescent="0.4"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2:31" ht="12.7" x14ac:dyDescent="0.4"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2:31" ht="12.7" x14ac:dyDescent="0.4"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2:31" ht="12.7" x14ac:dyDescent="0.4"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2:31" ht="12.7" x14ac:dyDescent="0.4"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2:31" ht="12.7" x14ac:dyDescent="0.4"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2:31" ht="12.7" x14ac:dyDescent="0.4"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2:31" ht="12.7" x14ac:dyDescent="0.4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2:31" ht="12.7" x14ac:dyDescent="0.4"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2:31" ht="12.7" x14ac:dyDescent="0.4"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2:31" ht="12.7" x14ac:dyDescent="0.4"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2:31" ht="12.7" x14ac:dyDescent="0.4"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2:31" ht="12.7" x14ac:dyDescent="0.4"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2:31" ht="12.7" x14ac:dyDescent="0.4"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2:31" ht="12.7" x14ac:dyDescent="0.4"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2:31" ht="12.7" x14ac:dyDescent="0.4"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2:31" ht="12.7" x14ac:dyDescent="0.4"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2:31" ht="12.7" x14ac:dyDescent="0.4"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2:31" ht="12.7" x14ac:dyDescent="0.4"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2:31" ht="12.7" x14ac:dyDescent="0.4"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2:31" ht="12.7" x14ac:dyDescent="0.4"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2:31" ht="12.7" x14ac:dyDescent="0.4"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2:31" ht="12.7" x14ac:dyDescent="0.4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2:31" ht="12.7" x14ac:dyDescent="0.4"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2:31" ht="12.7" x14ac:dyDescent="0.4"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2:31" ht="12.7" x14ac:dyDescent="0.4"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2:31" ht="12.7" x14ac:dyDescent="0.4"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2:31" ht="12.7" x14ac:dyDescent="0.4"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2:31" ht="12.7" x14ac:dyDescent="0.4"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2:31" ht="12.7" x14ac:dyDescent="0.4"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2:31" ht="12.7" x14ac:dyDescent="0.4"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2:31" ht="12.7" x14ac:dyDescent="0.4"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2:31" ht="12.7" x14ac:dyDescent="0.4"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2:31" ht="12.7" x14ac:dyDescent="0.4"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2:31" ht="12.7" x14ac:dyDescent="0.4"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2:31" ht="12.7" x14ac:dyDescent="0.4"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2:31" ht="12.7" x14ac:dyDescent="0.4"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2:31" ht="12.7" x14ac:dyDescent="0.4"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2:31" ht="12.7" x14ac:dyDescent="0.4"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2:31" ht="12.7" x14ac:dyDescent="0.4"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2:31" ht="12.7" x14ac:dyDescent="0.4"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2:31" ht="12.7" x14ac:dyDescent="0.4"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2:31" ht="12.7" x14ac:dyDescent="0.4"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2:31" ht="12.7" x14ac:dyDescent="0.4"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2:31" ht="12.7" x14ac:dyDescent="0.4"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2:31" ht="12.7" x14ac:dyDescent="0.4"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2:31" ht="12.7" x14ac:dyDescent="0.4"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2:31" ht="12.7" x14ac:dyDescent="0.4"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2:31" ht="12.7" x14ac:dyDescent="0.4"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2:31" ht="12.7" x14ac:dyDescent="0.4"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2:31" ht="12.7" x14ac:dyDescent="0.4"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2:31" ht="12.7" x14ac:dyDescent="0.4"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2:31" ht="12.7" x14ac:dyDescent="0.4"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2:31" ht="12.7" x14ac:dyDescent="0.4"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2:31" ht="12.7" x14ac:dyDescent="0.4"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2:31" ht="12.7" x14ac:dyDescent="0.4"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2:31" ht="12.7" x14ac:dyDescent="0.4"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2:31" ht="12.7" x14ac:dyDescent="0.4"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2:31" ht="12.7" x14ac:dyDescent="0.4"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2:31" ht="12.7" x14ac:dyDescent="0.4"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2:31" ht="12.7" x14ac:dyDescent="0.4"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2:31" ht="12.7" x14ac:dyDescent="0.4"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2:31" ht="12.7" x14ac:dyDescent="0.4"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2:31" ht="12.7" x14ac:dyDescent="0.4"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2:31" ht="12.7" x14ac:dyDescent="0.4"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2:31" ht="12.7" x14ac:dyDescent="0.4"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2:31" ht="12.7" x14ac:dyDescent="0.4"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2:31" ht="12.7" x14ac:dyDescent="0.4"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2:31" ht="12.7" x14ac:dyDescent="0.4"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2:31" ht="12.7" x14ac:dyDescent="0.4"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2:31" ht="12.7" x14ac:dyDescent="0.4"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2:31" ht="12.7" x14ac:dyDescent="0.4"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2:31" ht="12.7" x14ac:dyDescent="0.4"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2:31" ht="12.7" x14ac:dyDescent="0.4"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2:31" ht="12.7" x14ac:dyDescent="0.4"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2:31" ht="12.7" x14ac:dyDescent="0.4"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2:31" ht="12.7" x14ac:dyDescent="0.4"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2:31" ht="12.7" x14ac:dyDescent="0.4"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2:31" ht="12.7" x14ac:dyDescent="0.4"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2:31" ht="12.7" x14ac:dyDescent="0.4"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2:31" ht="12.7" x14ac:dyDescent="0.4"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2:31" ht="12.7" x14ac:dyDescent="0.4"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2:31" ht="12.7" x14ac:dyDescent="0.4"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2:31" ht="12.7" x14ac:dyDescent="0.4"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2:31" ht="12.7" x14ac:dyDescent="0.4"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2:31" ht="12.7" x14ac:dyDescent="0.4"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2:31" ht="12.7" x14ac:dyDescent="0.4"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2:31" ht="12.7" x14ac:dyDescent="0.4"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2:31" ht="12.7" x14ac:dyDescent="0.4"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2:31" ht="12.7" x14ac:dyDescent="0.4"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2:31" ht="12.7" x14ac:dyDescent="0.4"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2:31" ht="12.7" x14ac:dyDescent="0.4"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2:31" ht="12.7" x14ac:dyDescent="0.4"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2:31" ht="12.7" x14ac:dyDescent="0.4"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2:31" ht="12.7" x14ac:dyDescent="0.4"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2:31" ht="12.7" x14ac:dyDescent="0.4"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2:31" ht="12.7" x14ac:dyDescent="0.4"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2:31" ht="12.7" x14ac:dyDescent="0.4"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2:31" ht="12.7" x14ac:dyDescent="0.4"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2:31" ht="12.7" x14ac:dyDescent="0.4"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2:31" ht="12.7" x14ac:dyDescent="0.4"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2:31" ht="12.7" x14ac:dyDescent="0.4"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2:31" ht="12.7" x14ac:dyDescent="0.4"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2:31" ht="12.7" x14ac:dyDescent="0.4"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2:31" ht="12.7" x14ac:dyDescent="0.4"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2:31" ht="12.7" x14ac:dyDescent="0.4"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2:31" ht="12.7" x14ac:dyDescent="0.4"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2:31" ht="12.7" x14ac:dyDescent="0.4"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2:31" ht="12.7" x14ac:dyDescent="0.4"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2:31" ht="12.7" x14ac:dyDescent="0.4"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2:31" ht="12.7" x14ac:dyDescent="0.4"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2:31" ht="12.7" x14ac:dyDescent="0.4"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2:31" ht="12.7" x14ac:dyDescent="0.4"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2:31" ht="12.7" x14ac:dyDescent="0.4"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2:31" ht="12.7" x14ac:dyDescent="0.4"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2:31" ht="12.7" x14ac:dyDescent="0.4"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2:31" ht="12.7" x14ac:dyDescent="0.4"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2:31" ht="12.7" x14ac:dyDescent="0.4"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2:31" ht="12.7" x14ac:dyDescent="0.4"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2:31" ht="12.7" x14ac:dyDescent="0.4"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2:31" ht="12.7" x14ac:dyDescent="0.4"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2:31" ht="12.7" x14ac:dyDescent="0.4"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2:31" ht="12.7" x14ac:dyDescent="0.4"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2:31" ht="12.7" x14ac:dyDescent="0.4"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2:31" ht="12.7" x14ac:dyDescent="0.4"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2:31" ht="12.7" x14ac:dyDescent="0.4"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2:31" ht="12.7" x14ac:dyDescent="0.4"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2:31" ht="12.7" x14ac:dyDescent="0.4"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2:31" ht="12.7" x14ac:dyDescent="0.4"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2:31" ht="12.7" x14ac:dyDescent="0.4"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2:31" ht="12.7" x14ac:dyDescent="0.4"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2:31" ht="12.7" x14ac:dyDescent="0.4"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2:31" ht="12.7" x14ac:dyDescent="0.4"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2:31" ht="12.7" x14ac:dyDescent="0.4"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2:31" ht="12.7" x14ac:dyDescent="0.4"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2:31" ht="12.7" x14ac:dyDescent="0.4"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2:31" ht="12.7" x14ac:dyDescent="0.4"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2:31" ht="12.7" x14ac:dyDescent="0.4"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2:31" ht="12.7" x14ac:dyDescent="0.4"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2:31" ht="12.7" x14ac:dyDescent="0.4"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2:31" ht="12.7" x14ac:dyDescent="0.4"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2:31" ht="12.7" x14ac:dyDescent="0.4"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2:31" ht="12.7" x14ac:dyDescent="0.4"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2:31" ht="12.7" x14ac:dyDescent="0.4"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2:31" ht="12.7" x14ac:dyDescent="0.4"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2:31" ht="12.7" x14ac:dyDescent="0.4"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2:31" ht="12.7" x14ac:dyDescent="0.4"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2:31" ht="12.7" x14ac:dyDescent="0.4"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2:31" ht="12.7" x14ac:dyDescent="0.4"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2:31" ht="12.7" x14ac:dyDescent="0.4"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2:31" ht="12.7" x14ac:dyDescent="0.4"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2:31" ht="12.7" x14ac:dyDescent="0.4"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2:31" ht="12.7" x14ac:dyDescent="0.4"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2:31" ht="12.7" x14ac:dyDescent="0.4"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2:31" ht="12.7" x14ac:dyDescent="0.4"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2:31" ht="12.7" x14ac:dyDescent="0.4"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2:31" ht="12.7" x14ac:dyDescent="0.4"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2:31" ht="12.7" x14ac:dyDescent="0.4"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2:31" ht="12.7" x14ac:dyDescent="0.4"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2:31" ht="12.7" x14ac:dyDescent="0.4"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2:31" ht="12.7" x14ac:dyDescent="0.4"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2:31" ht="12.7" x14ac:dyDescent="0.4"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2:31" ht="12.7" x14ac:dyDescent="0.4"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2:31" ht="12.7" x14ac:dyDescent="0.4"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2:31" ht="12.7" x14ac:dyDescent="0.4"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2:31" ht="12.7" x14ac:dyDescent="0.4"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2:31" ht="12.7" x14ac:dyDescent="0.4"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2:31" ht="12.7" x14ac:dyDescent="0.4"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2:31" ht="12.7" x14ac:dyDescent="0.4"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2:31" ht="12.7" x14ac:dyDescent="0.4"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2:31" ht="12.7" x14ac:dyDescent="0.4"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2:31" ht="12.7" x14ac:dyDescent="0.4"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2:31" ht="12.7" x14ac:dyDescent="0.4"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2:31" ht="12.7" x14ac:dyDescent="0.4"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2:31" ht="12.7" x14ac:dyDescent="0.4"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2:31" ht="12.7" x14ac:dyDescent="0.4"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2:31" ht="12.7" x14ac:dyDescent="0.4"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2:31" ht="12.7" x14ac:dyDescent="0.4"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2:31" ht="12.7" x14ac:dyDescent="0.4"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2:31" ht="12.7" x14ac:dyDescent="0.4"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2:31" ht="12.7" x14ac:dyDescent="0.4"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2:31" ht="12.7" x14ac:dyDescent="0.4"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2:31" ht="12.7" x14ac:dyDescent="0.4"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2:31" ht="12.7" x14ac:dyDescent="0.4"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2:31" ht="12.7" x14ac:dyDescent="0.4"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2:31" ht="12.7" x14ac:dyDescent="0.4"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2:31" ht="12.7" x14ac:dyDescent="0.4"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2:31" ht="12.7" x14ac:dyDescent="0.4"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2:31" ht="12.7" x14ac:dyDescent="0.4"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2:31" ht="12.7" x14ac:dyDescent="0.4"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2:31" ht="12.7" x14ac:dyDescent="0.4"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2:31" ht="12.7" x14ac:dyDescent="0.4"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2:31" ht="12.7" x14ac:dyDescent="0.4"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2:31" ht="12.7" x14ac:dyDescent="0.4"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2:31" ht="12.7" x14ac:dyDescent="0.4"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2:31" ht="12.7" x14ac:dyDescent="0.4"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2:31" ht="12.7" x14ac:dyDescent="0.4"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2:31" ht="12.7" x14ac:dyDescent="0.4"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2:31" ht="12.7" x14ac:dyDescent="0.4"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2:31" ht="12.7" x14ac:dyDescent="0.4"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2:31" ht="12.7" x14ac:dyDescent="0.4"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spans="2:31" ht="12.7" x14ac:dyDescent="0.4"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spans="2:31" ht="12.7" x14ac:dyDescent="0.4"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spans="2:31" ht="12.7" x14ac:dyDescent="0.4"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spans="2:31" ht="12.7" x14ac:dyDescent="0.4"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spans="2:31" ht="12.7" x14ac:dyDescent="0.4"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spans="2:31" ht="12.7" x14ac:dyDescent="0.4"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spans="2:31" ht="12.7" x14ac:dyDescent="0.4"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spans="2:31" ht="12.7" x14ac:dyDescent="0.4"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spans="2:31" ht="12.7" x14ac:dyDescent="0.4"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spans="2:31" ht="12.7" x14ac:dyDescent="0.4"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spans="2:31" ht="12.7" x14ac:dyDescent="0.4"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spans="2:31" ht="12.7" x14ac:dyDescent="0.4"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spans="2:31" ht="12.7" x14ac:dyDescent="0.4"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spans="2:31" ht="12.7" x14ac:dyDescent="0.4"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spans="2:31" ht="12.7" x14ac:dyDescent="0.4"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spans="2:31" ht="12.7" x14ac:dyDescent="0.4"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spans="2:31" ht="12.7" x14ac:dyDescent="0.4"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spans="2:31" ht="12.7" x14ac:dyDescent="0.4"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spans="2:31" ht="12.7" x14ac:dyDescent="0.4"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spans="2:31" ht="12.7" x14ac:dyDescent="0.4"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spans="2:31" ht="12.7" x14ac:dyDescent="0.4"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  <row r="799" spans="2:31" ht="12.7" x14ac:dyDescent="0.4"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</row>
    <row r="800" spans="2:31" ht="12.7" x14ac:dyDescent="0.4"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 spans="2:31" ht="12.7" x14ac:dyDescent="0.4"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</row>
    <row r="802" spans="2:31" ht="12.7" x14ac:dyDescent="0.4"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</row>
    <row r="803" spans="2:31" ht="12.7" x14ac:dyDescent="0.4"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</row>
    <row r="804" spans="2:31" ht="12.7" x14ac:dyDescent="0.4"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</row>
    <row r="805" spans="2:31" ht="12.7" x14ac:dyDescent="0.4"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</row>
    <row r="806" spans="2:31" ht="12.7" x14ac:dyDescent="0.4"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</row>
    <row r="807" spans="2:31" ht="12.7" x14ac:dyDescent="0.4"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</row>
    <row r="808" spans="2:31" ht="12.7" x14ac:dyDescent="0.4"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</row>
    <row r="809" spans="2:31" ht="12.7" x14ac:dyDescent="0.4"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 spans="2:31" ht="12.7" x14ac:dyDescent="0.4"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</row>
    <row r="811" spans="2:31" ht="12.7" x14ac:dyDescent="0.4"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</row>
    <row r="812" spans="2:31" ht="12.7" x14ac:dyDescent="0.4"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</row>
    <row r="813" spans="2:31" ht="12.7" x14ac:dyDescent="0.4"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</row>
    <row r="814" spans="2:31" ht="12.7" x14ac:dyDescent="0.4"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</row>
    <row r="815" spans="2:31" ht="12.7" x14ac:dyDescent="0.4"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</row>
    <row r="816" spans="2:31" ht="12.7" x14ac:dyDescent="0.4"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</row>
    <row r="817" spans="2:31" ht="12.7" x14ac:dyDescent="0.4"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</row>
    <row r="818" spans="2:31" ht="12.7" x14ac:dyDescent="0.4"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 spans="2:31" ht="12.7" x14ac:dyDescent="0.4"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</row>
    <row r="820" spans="2:31" ht="12.7" x14ac:dyDescent="0.4"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</row>
    <row r="821" spans="2:31" ht="12.7" x14ac:dyDescent="0.4"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</row>
    <row r="822" spans="2:31" ht="12.7" x14ac:dyDescent="0.4"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</row>
    <row r="823" spans="2:31" ht="12.7" x14ac:dyDescent="0.4"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</row>
    <row r="824" spans="2:31" ht="12.7" x14ac:dyDescent="0.4"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</row>
    <row r="825" spans="2:31" ht="12.7" x14ac:dyDescent="0.4"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</row>
    <row r="826" spans="2:31" ht="12.7" x14ac:dyDescent="0.4"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</row>
    <row r="827" spans="2:31" ht="12.7" x14ac:dyDescent="0.4"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 spans="2:31" ht="12.7" x14ac:dyDescent="0.4"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</row>
    <row r="829" spans="2:31" ht="12.7" x14ac:dyDescent="0.4"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</row>
    <row r="830" spans="2:31" ht="12.7" x14ac:dyDescent="0.4"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</row>
    <row r="831" spans="2:31" ht="12.7" x14ac:dyDescent="0.4"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</row>
    <row r="832" spans="2:31" ht="12.7" x14ac:dyDescent="0.4"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</row>
    <row r="833" spans="2:31" ht="12.7" x14ac:dyDescent="0.4"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</row>
    <row r="834" spans="2:31" ht="12.7" x14ac:dyDescent="0.4"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</row>
    <row r="835" spans="2:31" ht="12.7" x14ac:dyDescent="0.4"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</row>
    <row r="836" spans="2:31" ht="12.7" x14ac:dyDescent="0.4"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 spans="2:31" ht="12.7" x14ac:dyDescent="0.4"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</row>
    <row r="838" spans="2:31" ht="12.7" x14ac:dyDescent="0.4"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</row>
    <row r="839" spans="2:31" ht="12.7" x14ac:dyDescent="0.4"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</row>
    <row r="840" spans="2:31" ht="12.7" x14ac:dyDescent="0.4"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</row>
    <row r="841" spans="2:31" ht="12.7" x14ac:dyDescent="0.4"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</row>
    <row r="842" spans="2:31" ht="12.7" x14ac:dyDescent="0.4"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</row>
    <row r="843" spans="2:31" ht="12.7" x14ac:dyDescent="0.4"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</row>
    <row r="844" spans="2:31" ht="12.7" x14ac:dyDescent="0.4"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</row>
    <row r="845" spans="2:31" ht="12.7" x14ac:dyDescent="0.4"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 spans="2:31" ht="12.7" x14ac:dyDescent="0.4"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</row>
    <row r="847" spans="2:31" ht="12.7" x14ac:dyDescent="0.4"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</row>
    <row r="848" spans="2:31" ht="12.7" x14ac:dyDescent="0.4"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</row>
    <row r="849" spans="2:31" ht="12.7" x14ac:dyDescent="0.4"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</row>
    <row r="850" spans="2:31" ht="12.7" x14ac:dyDescent="0.4"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</row>
    <row r="851" spans="2:31" ht="12.7" x14ac:dyDescent="0.4"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</row>
    <row r="852" spans="2:31" ht="12.7" x14ac:dyDescent="0.4"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</row>
    <row r="853" spans="2:31" ht="12.7" x14ac:dyDescent="0.4"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</row>
    <row r="854" spans="2:31" ht="12.7" x14ac:dyDescent="0.4"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 spans="2:31" ht="12.7" x14ac:dyDescent="0.4"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</row>
    <row r="856" spans="2:31" ht="12.7" x14ac:dyDescent="0.4"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</row>
    <row r="857" spans="2:31" ht="12.7" x14ac:dyDescent="0.4"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</row>
    <row r="858" spans="2:31" ht="12.7" x14ac:dyDescent="0.4"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</row>
    <row r="859" spans="2:31" ht="12.7" x14ac:dyDescent="0.4"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</row>
    <row r="860" spans="2:31" ht="12.7" x14ac:dyDescent="0.4"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</row>
    <row r="861" spans="2:31" ht="12.7" x14ac:dyDescent="0.4"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</row>
    <row r="862" spans="2:31" ht="12.7" x14ac:dyDescent="0.4"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</row>
    <row r="863" spans="2:31" ht="12.7" x14ac:dyDescent="0.4"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 spans="2:31" ht="12.7" x14ac:dyDescent="0.4"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</row>
    <row r="865" spans="2:31" ht="12.7" x14ac:dyDescent="0.4"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</row>
    <row r="866" spans="2:31" ht="12.7" x14ac:dyDescent="0.4"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</row>
    <row r="867" spans="2:31" ht="12.7" x14ac:dyDescent="0.4"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</row>
    <row r="868" spans="2:31" ht="12.7" x14ac:dyDescent="0.4"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</row>
    <row r="869" spans="2:31" ht="12.7" x14ac:dyDescent="0.4"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</row>
    <row r="870" spans="2:31" ht="12.7" x14ac:dyDescent="0.4"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</row>
    <row r="871" spans="2:31" ht="12.7" x14ac:dyDescent="0.4"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</row>
    <row r="872" spans="2:31" ht="12.7" x14ac:dyDescent="0.4"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 spans="2:31" ht="12.7" x14ac:dyDescent="0.4"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</row>
    <row r="874" spans="2:31" ht="12.7" x14ac:dyDescent="0.4"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</row>
    <row r="875" spans="2:31" ht="12.7" x14ac:dyDescent="0.4"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</row>
    <row r="876" spans="2:31" ht="12.7" x14ac:dyDescent="0.4"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</row>
    <row r="877" spans="2:31" ht="12.7" x14ac:dyDescent="0.4"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</row>
    <row r="878" spans="2:31" ht="12.7" x14ac:dyDescent="0.4"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</row>
    <row r="879" spans="2:31" ht="12.7" x14ac:dyDescent="0.4"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</row>
    <row r="880" spans="2:31" ht="12.7" x14ac:dyDescent="0.4"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</row>
    <row r="881" spans="2:31" ht="12.7" x14ac:dyDescent="0.4"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 spans="2:31" ht="12.7" x14ac:dyDescent="0.4"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</row>
    <row r="883" spans="2:31" ht="12.7" x14ac:dyDescent="0.4"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</row>
    <row r="884" spans="2:31" ht="12.7" x14ac:dyDescent="0.4"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</row>
    <row r="885" spans="2:31" ht="12.7" x14ac:dyDescent="0.4"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</row>
    <row r="886" spans="2:31" ht="12.7" x14ac:dyDescent="0.4"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</row>
    <row r="887" spans="2:31" ht="12.7" x14ac:dyDescent="0.4"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</row>
    <row r="888" spans="2:31" ht="12.7" x14ac:dyDescent="0.4"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</row>
    <row r="889" spans="2:31" ht="12.7" x14ac:dyDescent="0.4"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</row>
    <row r="890" spans="2:31" ht="12.7" x14ac:dyDescent="0.4"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</row>
    <row r="891" spans="2:31" ht="12.7" x14ac:dyDescent="0.4"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</row>
    <row r="892" spans="2:31" ht="12.7" x14ac:dyDescent="0.4"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</row>
    <row r="893" spans="2:31" ht="12.7" x14ac:dyDescent="0.4"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</row>
    <row r="894" spans="2:31" ht="12.7" x14ac:dyDescent="0.4"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</row>
    <row r="895" spans="2:31" ht="12.7" x14ac:dyDescent="0.4"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</row>
    <row r="896" spans="2:31" ht="12.7" x14ac:dyDescent="0.4"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</row>
    <row r="897" spans="2:31" ht="12.7" x14ac:dyDescent="0.4"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</row>
    <row r="898" spans="2:31" ht="12.7" x14ac:dyDescent="0.4"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</row>
    <row r="899" spans="2:31" ht="12.7" x14ac:dyDescent="0.4"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</row>
    <row r="900" spans="2:31" ht="12.7" x14ac:dyDescent="0.4"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</row>
    <row r="901" spans="2:31" ht="12.7" x14ac:dyDescent="0.4"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</row>
    <row r="902" spans="2:31" ht="12.7" x14ac:dyDescent="0.4"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 spans="2:31" ht="12.7" x14ac:dyDescent="0.4"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</row>
    <row r="904" spans="2:31" ht="12.7" x14ac:dyDescent="0.4"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</row>
    <row r="905" spans="2:31" ht="12.7" x14ac:dyDescent="0.4"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</row>
    <row r="906" spans="2:31" ht="12.7" x14ac:dyDescent="0.4"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</row>
    <row r="907" spans="2:31" ht="12.7" x14ac:dyDescent="0.4"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</row>
    <row r="908" spans="2:31" ht="12.7" x14ac:dyDescent="0.4"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</row>
    <row r="909" spans="2:31" ht="12.7" x14ac:dyDescent="0.4"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</row>
    <row r="910" spans="2:31" ht="12.7" x14ac:dyDescent="0.4"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</row>
    <row r="911" spans="2:31" ht="12.7" x14ac:dyDescent="0.4"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</row>
    <row r="912" spans="2:31" ht="12.7" x14ac:dyDescent="0.4"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</row>
    <row r="913" spans="2:31" ht="12.7" x14ac:dyDescent="0.4"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</row>
    <row r="914" spans="2:31" ht="12.7" x14ac:dyDescent="0.4"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</row>
    <row r="915" spans="2:31" ht="12.7" x14ac:dyDescent="0.4"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</row>
    <row r="916" spans="2:31" ht="12.7" x14ac:dyDescent="0.4"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</row>
    <row r="917" spans="2:31" ht="12.7" x14ac:dyDescent="0.4"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</row>
    <row r="918" spans="2:31" ht="12.7" x14ac:dyDescent="0.4"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</row>
    <row r="919" spans="2:31" ht="12.7" x14ac:dyDescent="0.4"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</row>
    <row r="920" spans="2:31" ht="12.7" x14ac:dyDescent="0.4"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</row>
    <row r="921" spans="2:31" ht="12.7" x14ac:dyDescent="0.4"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</row>
    <row r="922" spans="2:31" ht="12.7" x14ac:dyDescent="0.4"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</row>
    <row r="923" spans="2:31" ht="12.7" x14ac:dyDescent="0.4"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</row>
    <row r="924" spans="2:31" ht="12.7" x14ac:dyDescent="0.4"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</row>
    <row r="925" spans="2:31" ht="12.7" x14ac:dyDescent="0.4"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</row>
    <row r="926" spans="2:31" ht="12.7" x14ac:dyDescent="0.4"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</row>
    <row r="927" spans="2:31" ht="12.7" x14ac:dyDescent="0.4"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</row>
    <row r="928" spans="2:31" ht="12.7" x14ac:dyDescent="0.4"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</row>
    <row r="929" spans="2:31" ht="12.7" x14ac:dyDescent="0.4"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</row>
    <row r="930" spans="2:31" ht="12.7" x14ac:dyDescent="0.4"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</row>
    <row r="931" spans="2:31" ht="12.7" x14ac:dyDescent="0.4"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</row>
    <row r="932" spans="2:31" ht="12.7" x14ac:dyDescent="0.4"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</row>
    <row r="933" spans="2:31" ht="12.7" x14ac:dyDescent="0.4"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</row>
    <row r="934" spans="2:31" ht="12.7" x14ac:dyDescent="0.4"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</row>
    <row r="935" spans="2:31" ht="12.7" x14ac:dyDescent="0.4"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</row>
    <row r="936" spans="2:31" ht="12.7" x14ac:dyDescent="0.4"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</row>
    <row r="937" spans="2:31" ht="12.7" x14ac:dyDescent="0.4"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</row>
    <row r="938" spans="2:31" ht="12.7" x14ac:dyDescent="0.4"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</row>
    <row r="939" spans="2:31" ht="12.7" x14ac:dyDescent="0.4"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</row>
    <row r="940" spans="2:31" ht="12.7" x14ac:dyDescent="0.4"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</row>
    <row r="941" spans="2:31" ht="12.7" x14ac:dyDescent="0.4"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</row>
    <row r="942" spans="2:31" ht="12.7" x14ac:dyDescent="0.4"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</row>
    <row r="943" spans="2:31" ht="12.7" x14ac:dyDescent="0.4"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</row>
    <row r="944" spans="2:31" ht="12.7" x14ac:dyDescent="0.4"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</row>
    <row r="945" spans="2:31" ht="12.7" x14ac:dyDescent="0.4"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</row>
    <row r="946" spans="2:31" ht="12.7" x14ac:dyDescent="0.4"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</row>
    <row r="947" spans="2:31" ht="12.7" x14ac:dyDescent="0.4"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</row>
    <row r="948" spans="2:31" ht="12.7" x14ac:dyDescent="0.4"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</row>
    <row r="949" spans="2:31" ht="12.7" x14ac:dyDescent="0.4"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</row>
    <row r="950" spans="2:31" ht="12.7" x14ac:dyDescent="0.4"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</row>
    <row r="951" spans="2:31" ht="12.7" x14ac:dyDescent="0.4"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</row>
    <row r="952" spans="2:31" ht="12.7" x14ac:dyDescent="0.4"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</row>
    <row r="953" spans="2:31" ht="12.7" x14ac:dyDescent="0.4"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</row>
    <row r="954" spans="2:31" ht="12.7" x14ac:dyDescent="0.4"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</row>
    <row r="955" spans="2:31" ht="12.7" x14ac:dyDescent="0.4"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</row>
    <row r="956" spans="2:31" ht="12.7" x14ac:dyDescent="0.4"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</row>
    <row r="957" spans="2:31" ht="12.7" x14ac:dyDescent="0.4"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</row>
    <row r="958" spans="2:31" ht="12.7" x14ac:dyDescent="0.4"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</row>
    <row r="959" spans="2:31" ht="12.7" x14ac:dyDescent="0.4"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</row>
    <row r="960" spans="2:31" ht="12.7" x14ac:dyDescent="0.4"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</row>
    <row r="961" spans="2:31" ht="12.7" x14ac:dyDescent="0.4"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</row>
    <row r="962" spans="2:31" ht="12.7" x14ac:dyDescent="0.4"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</row>
    <row r="963" spans="2:31" ht="12.7" x14ac:dyDescent="0.4"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</row>
    <row r="964" spans="2:31" ht="12.7" x14ac:dyDescent="0.4"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</row>
    <row r="965" spans="2:31" ht="12.7" x14ac:dyDescent="0.4"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</row>
    <row r="966" spans="2:31" ht="12.7" x14ac:dyDescent="0.4"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</row>
    <row r="967" spans="2:31" ht="12.7" x14ac:dyDescent="0.4"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</row>
    <row r="968" spans="2:31" ht="12.7" x14ac:dyDescent="0.4"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</row>
    <row r="969" spans="2:31" ht="12.7" x14ac:dyDescent="0.4"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</row>
    <row r="970" spans="2:31" ht="12.7" x14ac:dyDescent="0.4"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</row>
    <row r="971" spans="2:31" ht="12.7" x14ac:dyDescent="0.4"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</row>
    <row r="972" spans="2:31" ht="12.7" x14ac:dyDescent="0.4"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</row>
    <row r="973" spans="2:31" ht="12.7" x14ac:dyDescent="0.4"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</row>
    <row r="974" spans="2:31" ht="12.7" x14ac:dyDescent="0.4"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</row>
    <row r="975" spans="2:31" ht="12.7" x14ac:dyDescent="0.4"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</row>
    <row r="976" spans="2:31" ht="12.7" x14ac:dyDescent="0.4"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</row>
    <row r="977" spans="2:31" ht="12.7" x14ac:dyDescent="0.4"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</row>
    <row r="978" spans="2:31" ht="12.7" x14ac:dyDescent="0.4"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</row>
    <row r="979" spans="2:31" ht="12.7" x14ac:dyDescent="0.4"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</row>
    <row r="980" spans="2:31" ht="12.7" x14ac:dyDescent="0.4"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</row>
    <row r="981" spans="2:31" ht="12.7" x14ac:dyDescent="0.4"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</row>
    <row r="982" spans="2:31" ht="12.7" x14ac:dyDescent="0.4"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</row>
    <row r="983" spans="2:31" ht="12.7" x14ac:dyDescent="0.4"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</row>
    <row r="984" spans="2:31" ht="12.7" x14ac:dyDescent="0.4"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</row>
    <row r="985" spans="2:31" ht="12.7" x14ac:dyDescent="0.4"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</row>
    <row r="986" spans="2:31" ht="12.7" x14ac:dyDescent="0.4"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</row>
    <row r="987" spans="2:31" ht="12.7" x14ac:dyDescent="0.4"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</row>
    <row r="988" spans="2:31" ht="12.7" x14ac:dyDescent="0.4"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</row>
    <row r="989" spans="2:31" ht="12.7" x14ac:dyDescent="0.4"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</row>
    <row r="990" spans="2:31" ht="12.7" x14ac:dyDescent="0.4"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</row>
    <row r="991" spans="2:31" ht="12.7" x14ac:dyDescent="0.4"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</row>
    <row r="992" spans="2:31" ht="12.7" x14ac:dyDescent="0.4"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</row>
    <row r="993" spans="2:31" ht="12.7" x14ac:dyDescent="0.4"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</row>
    <row r="994" spans="2:31" ht="12.7" x14ac:dyDescent="0.4"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</row>
    <row r="995" spans="2:31" ht="12.7" x14ac:dyDescent="0.4"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</row>
    <row r="996" spans="2:31" ht="12.7" x14ac:dyDescent="0.4"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</row>
    <row r="997" spans="2:31" ht="12.7" x14ac:dyDescent="0.4"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</row>
    <row r="998" spans="2:31" ht="12.7" x14ac:dyDescent="0.4"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</row>
    <row r="999" spans="2:31" ht="12.7" x14ac:dyDescent="0.4"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</row>
    <row r="1000" spans="2:31" ht="12.7" x14ac:dyDescent="0.4"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30"/>
  <sheetViews>
    <sheetView tabSelected="1" zoomScale="89" zoomScaleNormal="89" workbookViewId="0">
      <selection activeCell="J29" sqref="J29"/>
    </sheetView>
  </sheetViews>
  <sheetFormatPr defaultColWidth="14.46875" defaultRowHeight="15.75" customHeight="1" x14ac:dyDescent="0.4"/>
  <cols>
    <col min="1" max="1" width="6.8203125" customWidth="1"/>
    <col min="4" max="4" width="7.3515625" customWidth="1"/>
    <col min="5" max="5" width="10" customWidth="1"/>
    <col min="8" max="8" width="4.46875" customWidth="1"/>
    <col min="9" max="9" width="6.703125" customWidth="1"/>
    <col min="12" max="12" width="3.703125" customWidth="1"/>
    <col min="13" max="13" width="8.46875" customWidth="1"/>
  </cols>
  <sheetData>
    <row r="1" spans="1:15" ht="12.7" x14ac:dyDescent="0.4">
      <c r="A1" s="32" t="s">
        <v>131</v>
      </c>
      <c r="B1" s="26"/>
      <c r="C1" s="26"/>
      <c r="F1" s="26"/>
      <c r="G1" s="26"/>
      <c r="H1" s="26"/>
      <c r="J1" s="26"/>
      <c r="K1" s="26"/>
      <c r="L1" s="26"/>
    </row>
    <row r="2" spans="1:15" ht="15.75" customHeight="1" x14ac:dyDescent="0.4">
      <c r="A2" s="26"/>
      <c r="B2" s="26"/>
      <c r="C2" s="26"/>
      <c r="F2" s="26"/>
      <c r="G2" s="26"/>
      <c r="H2" s="26"/>
      <c r="J2" s="26"/>
      <c r="K2" s="26"/>
      <c r="L2" s="26"/>
    </row>
    <row r="3" spans="1:15" ht="12.7" x14ac:dyDescent="0.4">
      <c r="A3" s="31" t="s">
        <v>130</v>
      </c>
      <c r="B3" s="26"/>
      <c r="C3" s="26"/>
      <c r="E3" s="31" t="s">
        <v>129</v>
      </c>
      <c r="F3" s="26"/>
      <c r="G3" s="26"/>
      <c r="H3" s="26"/>
      <c r="I3" s="31" t="s">
        <v>128</v>
      </c>
      <c r="J3" s="23"/>
      <c r="K3" s="23"/>
      <c r="L3" s="26"/>
      <c r="M3" s="30" t="s">
        <v>127</v>
      </c>
      <c r="N3" s="26"/>
      <c r="O3" s="26"/>
    </row>
    <row r="4" spans="1:15" ht="12.7" x14ac:dyDescent="0.4">
      <c r="A4" s="29" t="s">
        <v>122</v>
      </c>
      <c r="B4" s="16" t="s">
        <v>121</v>
      </c>
      <c r="C4" s="18"/>
      <c r="E4" s="15" t="s">
        <v>122</v>
      </c>
      <c r="F4" s="16" t="s">
        <v>121</v>
      </c>
      <c r="G4" s="18"/>
      <c r="H4" s="6"/>
      <c r="I4" s="6" t="s">
        <v>122</v>
      </c>
      <c r="J4" s="29" t="s">
        <v>121</v>
      </c>
      <c r="K4" s="18"/>
      <c r="M4" s="6" t="s">
        <v>122</v>
      </c>
      <c r="N4" s="29" t="s">
        <v>121</v>
      </c>
      <c r="O4" s="28"/>
    </row>
    <row r="5" spans="1:15" ht="15.75" customHeight="1" x14ac:dyDescent="0.4">
      <c r="A5" s="6">
        <v>1</v>
      </c>
      <c r="B5" s="14">
        <v>1</v>
      </c>
      <c r="C5" s="14"/>
      <c r="E5" s="15">
        <v>1</v>
      </c>
      <c r="F5" s="14">
        <v>1</v>
      </c>
      <c r="G5" s="14"/>
      <c r="I5" s="6">
        <v>1</v>
      </c>
      <c r="J5" s="27">
        <v>1</v>
      </c>
      <c r="K5" s="27"/>
      <c r="M5" s="6">
        <v>1</v>
      </c>
      <c r="N5" s="27">
        <v>10</v>
      </c>
      <c r="O5" s="26"/>
    </row>
    <row r="6" spans="1:15" ht="15.75" customHeight="1" x14ac:dyDescent="0.4">
      <c r="A6" s="6">
        <v>2</v>
      </c>
      <c r="B6" s="14">
        <f>(20*0.3)^(A6-1)</f>
        <v>6</v>
      </c>
      <c r="C6" s="14"/>
      <c r="E6" s="15">
        <v>2</v>
      </c>
      <c r="F6" s="14">
        <f>(5*0.3)^(E6-1)</f>
        <v>1.5</v>
      </c>
      <c r="G6" s="14"/>
      <c r="I6" s="15">
        <v>2</v>
      </c>
      <c r="J6" s="14">
        <f>(2*0.3)^(I6-1)</f>
        <v>0.6</v>
      </c>
      <c r="K6" s="14"/>
      <c r="M6" s="15">
        <v>2</v>
      </c>
      <c r="N6" s="14">
        <f>10*(20*0.04)^(M6-1)</f>
        <v>8</v>
      </c>
      <c r="O6" s="23"/>
    </row>
    <row r="7" spans="1:15" ht="15.75" customHeight="1" x14ac:dyDescent="0.4">
      <c r="A7" s="6">
        <v>3</v>
      </c>
      <c r="B7" s="25">
        <f>(20*0.3)^(A7-1)</f>
        <v>36</v>
      </c>
      <c r="C7" s="14"/>
      <c r="E7" s="15">
        <v>3</v>
      </c>
      <c r="F7" s="14">
        <f>(5*0.3)^(E7-1)</f>
        <v>2.25</v>
      </c>
      <c r="G7" s="14"/>
      <c r="I7" s="15">
        <v>3</v>
      </c>
      <c r="J7" s="14">
        <f>(2*0.3)^(I7-1)</f>
        <v>0.36</v>
      </c>
      <c r="K7" s="14"/>
      <c r="M7" s="15">
        <v>3</v>
      </c>
      <c r="N7" s="14">
        <f>10*(20*0.04)^(M7-1)</f>
        <v>6.4000000000000012</v>
      </c>
      <c r="O7" s="23"/>
    </row>
    <row r="8" spans="1:15" ht="15.75" customHeight="1" x14ac:dyDescent="0.4">
      <c r="A8" s="6">
        <v>4</v>
      </c>
      <c r="B8" s="14">
        <f>(20*0.3)^(A8-1)</f>
        <v>216</v>
      </c>
      <c r="C8" s="14"/>
      <c r="E8" s="15">
        <v>4</v>
      </c>
      <c r="F8" s="14">
        <f>(5*0.3)^(E8-1)</f>
        <v>3.375</v>
      </c>
      <c r="G8" s="14"/>
      <c r="I8" s="15">
        <v>4</v>
      </c>
      <c r="J8" s="14">
        <f>(2*0.3)^(I8-1)</f>
        <v>0.216</v>
      </c>
      <c r="K8" s="14"/>
      <c r="M8" s="15">
        <v>4</v>
      </c>
      <c r="N8" s="14">
        <f>10*(20*0.04)^(M8-1)</f>
        <v>5.120000000000001</v>
      </c>
      <c r="O8" s="23"/>
    </row>
    <row r="9" spans="1:15" ht="15.75" customHeight="1" x14ac:dyDescent="0.4">
      <c r="A9" s="6">
        <v>5</v>
      </c>
      <c r="B9" s="14">
        <f>(20*0.3)^(A9-1)</f>
        <v>1296</v>
      </c>
      <c r="C9" s="14"/>
      <c r="E9" s="15">
        <v>5</v>
      </c>
      <c r="F9" s="14">
        <f>(5*0.3)^(E9-1)</f>
        <v>5.0625</v>
      </c>
      <c r="G9" s="14"/>
      <c r="I9" s="15">
        <v>5</v>
      </c>
      <c r="J9" s="14">
        <f>(2*0.3)^(I9-1)</f>
        <v>0.12959999999999999</v>
      </c>
      <c r="K9" s="14"/>
      <c r="M9" s="15">
        <v>5</v>
      </c>
      <c r="N9" s="14">
        <f>10*(20*0.04)^(M9-1)</f>
        <v>4.0960000000000019</v>
      </c>
      <c r="O9" s="23"/>
    </row>
    <row r="10" spans="1:15" ht="15.75" customHeight="1" x14ac:dyDescent="0.4">
      <c r="A10" s="6">
        <v>6</v>
      </c>
      <c r="B10" s="14">
        <f>(20*0.3)^(A10-1)</f>
        <v>7776</v>
      </c>
      <c r="C10" s="14"/>
      <c r="E10" s="15">
        <v>6</v>
      </c>
      <c r="F10" s="14">
        <f>(5*0.3)^(E10-1)</f>
        <v>7.59375</v>
      </c>
      <c r="G10" s="14"/>
      <c r="I10" s="15">
        <v>6</v>
      </c>
      <c r="J10" s="14">
        <f>(2*0.3)^(I10-1)</f>
        <v>7.7759999999999996E-2</v>
      </c>
      <c r="K10" s="14"/>
      <c r="M10" s="15">
        <v>6</v>
      </c>
      <c r="N10" s="14">
        <f>10*(20*0.04)^(M10-1)</f>
        <v>3.2768000000000019</v>
      </c>
      <c r="O10" s="23"/>
    </row>
    <row r="11" spans="1:15" ht="15.75" customHeight="1" x14ac:dyDescent="0.4">
      <c r="A11" s="6">
        <v>7</v>
      </c>
      <c r="B11" s="14">
        <f>(20*0.3)^(A11-1)</f>
        <v>46656</v>
      </c>
      <c r="C11" s="14"/>
      <c r="E11" s="15">
        <v>7</v>
      </c>
      <c r="F11" s="14">
        <f>(5*0.3)^(E11-1)</f>
        <v>11.390625</v>
      </c>
      <c r="G11" s="14"/>
      <c r="I11" s="15">
        <v>7</v>
      </c>
      <c r="J11" s="14">
        <f>(2*0.3)^(I11-1)</f>
        <v>4.6655999999999996E-2</v>
      </c>
      <c r="K11" s="14"/>
      <c r="M11" s="15">
        <v>7</v>
      </c>
      <c r="N11" s="14">
        <f>10*(20*0.04)^(M11-1)</f>
        <v>2.6214400000000015</v>
      </c>
      <c r="O11" s="23"/>
    </row>
    <row r="12" spans="1:15" ht="15.75" customHeight="1" x14ac:dyDescent="0.4">
      <c r="A12" s="6">
        <v>8</v>
      </c>
      <c r="B12" s="14">
        <f>(20*0.3)^(A12-1)</f>
        <v>279936</v>
      </c>
      <c r="C12" s="14"/>
      <c r="E12" s="15">
        <v>8</v>
      </c>
      <c r="F12" s="14">
        <f>(5*0.3)^(E12-1)</f>
        <v>17.0859375</v>
      </c>
      <c r="G12" s="14"/>
      <c r="I12" s="15">
        <v>8</v>
      </c>
      <c r="J12" s="14">
        <f>(2*0.3)^(I12-1)</f>
        <v>2.7993599999999997E-2</v>
      </c>
      <c r="K12" s="14"/>
      <c r="M12" s="15">
        <v>8</v>
      </c>
      <c r="N12" s="14">
        <f>10*(20*0.04)^(M12-1)</f>
        <v>2.0971520000000017</v>
      </c>
      <c r="O12" s="23"/>
    </row>
    <row r="13" spans="1:15" ht="15.75" customHeight="1" x14ac:dyDescent="0.4">
      <c r="A13" s="6">
        <v>9</v>
      </c>
      <c r="B13" s="14">
        <f>(20*0.3)^(A13-1)</f>
        <v>1679616</v>
      </c>
      <c r="C13" s="14"/>
      <c r="E13" s="15">
        <v>9</v>
      </c>
      <c r="F13" s="14">
        <f>(5*0.3)^(E13-1)</f>
        <v>25.62890625</v>
      </c>
      <c r="G13" s="14"/>
      <c r="I13" s="15">
        <v>9</v>
      </c>
      <c r="J13" s="14">
        <f>(2*0.3)^(I13-1)</f>
        <v>1.6796159999999997E-2</v>
      </c>
      <c r="K13" s="14"/>
      <c r="M13" s="15">
        <v>9</v>
      </c>
      <c r="N13" s="14">
        <f>10*(20*0.04)^(M13-1)</f>
        <v>1.6777216000000015</v>
      </c>
      <c r="O13" s="23"/>
    </row>
    <row r="14" spans="1:15" ht="15.75" customHeight="1" x14ac:dyDescent="0.4">
      <c r="A14" s="6">
        <v>10</v>
      </c>
      <c r="B14" s="14">
        <f>(20*0.3)^(A14-1)</f>
        <v>10077696</v>
      </c>
      <c r="C14" s="14"/>
      <c r="E14" s="15">
        <v>10</v>
      </c>
      <c r="F14" s="14">
        <f>(5*0.3)^(E14-1)</f>
        <v>38.443359375</v>
      </c>
      <c r="G14" s="14"/>
      <c r="I14" s="15">
        <v>10</v>
      </c>
      <c r="J14" s="14">
        <f>(2*0.3)^(I14-1)</f>
        <v>1.0077695999999999E-2</v>
      </c>
      <c r="K14" s="14"/>
      <c r="M14" s="15">
        <v>10</v>
      </c>
      <c r="N14" s="14">
        <f>10*(20*0.04)^(M14-1)</f>
        <v>1.3421772800000011</v>
      </c>
      <c r="O14" s="23"/>
    </row>
    <row r="15" spans="1:15" ht="15.75" customHeight="1" x14ac:dyDescent="0.4">
      <c r="A15" s="6">
        <v>11</v>
      </c>
      <c r="B15" s="14">
        <f>(20*0.3)^(A15-1)</f>
        <v>60466176</v>
      </c>
    </row>
    <row r="17" spans="1:6" ht="12.7" x14ac:dyDescent="0.4">
      <c r="A17" s="24" t="s">
        <v>126</v>
      </c>
      <c r="B17" s="23"/>
      <c r="C17" s="23"/>
    </row>
    <row r="18" spans="1:6" ht="15.35" x14ac:dyDescent="0.6">
      <c r="A18" s="19"/>
      <c r="B18" s="22" t="s">
        <v>125</v>
      </c>
      <c r="C18" s="21" t="s">
        <v>124</v>
      </c>
      <c r="D18" s="20" t="s">
        <v>123</v>
      </c>
    </row>
    <row r="19" spans="1:6" ht="12.7" x14ac:dyDescent="0.4">
      <c r="A19" s="19"/>
      <c r="B19" s="15">
        <v>0.1</v>
      </c>
      <c r="C19" s="15">
        <v>20</v>
      </c>
      <c r="D19">
        <f>B19*C19</f>
        <v>2</v>
      </c>
    </row>
    <row r="20" spans="1:6" ht="12.7" x14ac:dyDescent="0.4">
      <c r="A20" s="16" t="s">
        <v>122</v>
      </c>
      <c r="B20" s="16" t="s">
        <v>121</v>
      </c>
      <c r="C20" s="18"/>
      <c r="E20" s="17"/>
      <c r="F20" s="16"/>
    </row>
    <row r="21" spans="1:6" ht="15.75" customHeight="1" x14ac:dyDescent="0.4">
      <c r="A21" s="15">
        <v>1</v>
      </c>
      <c r="B21" s="14">
        <v>1</v>
      </c>
      <c r="C21" s="14"/>
    </row>
    <row r="22" spans="1:6" ht="15.75" customHeight="1" x14ac:dyDescent="0.4">
      <c r="A22" s="15">
        <v>2</v>
      </c>
      <c r="B22" s="14">
        <f>($D$19)^(A22-1)</f>
        <v>2</v>
      </c>
      <c r="C22" s="14"/>
    </row>
    <row r="23" spans="1:6" ht="15.75" customHeight="1" x14ac:dyDescent="0.4">
      <c r="A23" s="15">
        <v>3</v>
      </c>
      <c r="B23" s="14">
        <f>($D$19)^(A23-1)</f>
        <v>4</v>
      </c>
      <c r="C23" s="14"/>
    </row>
    <row r="24" spans="1:6" ht="12.7" x14ac:dyDescent="0.4">
      <c r="A24" s="15">
        <v>4</v>
      </c>
      <c r="B24" s="14">
        <f>($D$19)^(A24-1)</f>
        <v>8</v>
      </c>
      <c r="C24" s="14"/>
    </row>
    <row r="25" spans="1:6" ht="12.7" x14ac:dyDescent="0.4">
      <c r="A25" s="15">
        <v>5</v>
      </c>
      <c r="B25" s="14">
        <f>($D$19)^(A25-1)</f>
        <v>16</v>
      </c>
      <c r="C25" s="14"/>
    </row>
    <row r="26" spans="1:6" ht="12.7" x14ac:dyDescent="0.4">
      <c r="A26" s="15">
        <v>6</v>
      </c>
      <c r="B26" s="14">
        <f>($D$19)^(A26-1)</f>
        <v>32</v>
      </c>
      <c r="C26" s="14"/>
    </row>
    <row r="27" spans="1:6" ht="12.7" x14ac:dyDescent="0.4">
      <c r="A27" s="15">
        <v>7</v>
      </c>
      <c r="B27" s="14">
        <f>($D$19)^(A27-1)</f>
        <v>64</v>
      </c>
      <c r="C27" s="14"/>
    </row>
    <row r="28" spans="1:6" ht="12.7" x14ac:dyDescent="0.4">
      <c r="A28" s="15">
        <v>8</v>
      </c>
      <c r="B28" s="14">
        <f>($D$19)^(A28-1)</f>
        <v>128</v>
      </c>
      <c r="C28" s="14"/>
    </row>
    <row r="29" spans="1:6" ht="12.7" x14ac:dyDescent="0.4">
      <c r="A29" s="15">
        <v>9</v>
      </c>
      <c r="B29" s="14">
        <f>($D$19)^(A29-1)</f>
        <v>256</v>
      </c>
      <c r="C29" s="14"/>
    </row>
    <row r="30" spans="1:6" ht="12.7" x14ac:dyDescent="0.4">
      <c r="A30" s="15">
        <v>10</v>
      </c>
      <c r="B30" s="14">
        <f>($D$19)^(A30-1)</f>
        <v>512</v>
      </c>
      <c r="C30" s="1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Basic NBA stats 2017-18 season</vt:lpstr>
      <vt:lpstr>extra NBA stats</vt:lpstr>
      <vt:lpstr>Model of infections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Sumon</cp:lastModifiedBy>
  <dcterms:created xsi:type="dcterms:W3CDTF">2021-06-24T22:38:46Z</dcterms:created>
  <dcterms:modified xsi:type="dcterms:W3CDTF">2022-02-23T19:22:54Z</dcterms:modified>
</cp:coreProperties>
</file>