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10660" yWindow="540" windowWidth="25600" windowHeight="16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41" i="1" l="1"/>
  <c r="F308" i="1"/>
  <c r="F282" i="1"/>
  <c r="F256" i="1"/>
  <c r="F228" i="1"/>
  <c r="F206" i="1"/>
  <c r="F178" i="1"/>
  <c r="F150" i="1"/>
  <c r="F128" i="1"/>
  <c r="F104" i="1"/>
  <c r="F80" i="1"/>
  <c r="F56" i="1"/>
  <c r="F31" i="1"/>
  <c r="F8" i="1"/>
  <c r="K269" i="1"/>
  <c r="K268" i="1"/>
  <c r="K267" i="1"/>
  <c r="K265" i="1"/>
  <c r="K169" i="1"/>
  <c r="K168" i="1"/>
  <c r="K167" i="1"/>
  <c r="K166" i="1"/>
  <c r="K165" i="1"/>
  <c r="K162" i="1"/>
  <c r="K164" i="1"/>
  <c r="K331" i="1"/>
  <c r="K330" i="1"/>
  <c r="K329" i="1"/>
  <c r="K328" i="1"/>
  <c r="K327" i="1"/>
  <c r="K326" i="1"/>
  <c r="K325" i="1"/>
  <c r="K323" i="1"/>
  <c r="K322" i="1"/>
  <c r="K362" i="1"/>
  <c r="K361" i="1"/>
  <c r="K360" i="1"/>
  <c r="K359" i="1"/>
  <c r="K358" i="1"/>
  <c r="K357" i="1"/>
  <c r="K356" i="1"/>
  <c r="K355" i="1"/>
  <c r="K295" i="1"/>
  <c r="K294" i="1"/>
  <c r="K293" i="1"/>
  <c r="K292" i="1"/>
  <c r="K247" i="1"/>
  <c r="K246" i="1"/>
  <c r="K245" i="1"/>
  <c r="K244" i="1"/>
  <c r="K243" i="1"/>
  <c r="K242" i="1"/>
  <c r="K241" i="1"/>
  <c r="K213" i="1"/>
  <c r="K193" i="1"/>
  <c r="K192" i="1"/>
  <c r="K191" i="1"/>
  <c r="K190" i="1"/>
  <c r="K189" i="1"/>
  <c r="K136" i="1"/>
  <c r="K137" i="1"/>
  <c r="K115" i="1"/>
  <c r="K114" i="1"/>
  <c r="K113" i="1"/>
  <c r="K91" i="1"/>
  <c r="K90" i="1"/>
  <c r="K89" i="1"/>
  <c r="K67" i="1"/>
  <c r="K66" i="1"/>
  <c r="K65" i="1"/>
  <c r="K44" i="1"/>
  <c r="K43" i="1"/>
  <c r="K42" i="1"/>
  <c r="K41" i="1"/>
  <c r="K17" i="1"/>
  <c r="K16" i="1"/>
</calcChain>
</file>

<file path=xl/sharedStrings.xml><?xml version="1.0" encoding="utf-8"?>
<sst xmlns="http://schemas.openxmlformats.org/spreadsheetml/2006/main" count="130" uniqueCount="49">
  <si>
    <t>start sample: 70</t>
  </si>
  <si>
    <t>time</t>
  </si>
  <si>
    <t>Hz</t>
  </si>
  <si>
    <t>start sample: 67</t>
  </si>
  <si>
    <t>start sample: 331</t>
  </si>
  <si>
    <t>start sample: 49</t>
  </si>
  <si>
    <t>start sample: 62</t>
  </si>
  <si>
    <t>start sample: 98</t>
  </si>
  <si>
    <t>start sample: 44100</t>
  </si>
  <si>
    <t>start sample: 61</t>
  </si>
  <si>
    <t>start sample: 60</t>
  </si>
  <si>
    <t>start sample: 29</t>
  </si>
  <si>
    <t>start sample: 35</t>
  </si>
  <si>
    <t>phons</t>
  </si>
  <si>
    <t>n.a.</t>
  </si>
  <si>
    <t>cents above/below fundamental</t>
  </si>
  <si>
    <t>duration:</t>
  </si>
  <si>
    <t>BonangPanerusPl1</t>
  </si>
  <si>
    <t>BonangPanerusPl2</t>
  </si>
  <si>
    <t>end sample: 99092</t>
  </si>
  <si>
    <t>end sample: 76548</t>
  </si>
  <si>
    <t>BonangPanerusPl3</t>
  </si>
  <si>
    <t>end sample: 88546</t>
  </si>
  <si>
    <t>BonangPanerusPl4</t>
  </si>
  <si>
    <t>end sample: 88925</t>
  </si>
  <si>
    <t>BonangPanerusPl5</t>
  </si>
  <si>
    <t>end sample: 87949</t>
  </si>
  <si>
    <t>BonangPanerusPl6</t>
  </si>
  <si>
    <t>end sample: 87729</t>
  </si>
  <si>
    <t>BonangPanerusPl7</t>
  </si>
  <si>
    <t>end sample: 90994</t>
  </si>
  <si>
    <t>BonangPanerusPl1h</t>
  </si>
  <si>
    <t>end sample: 89294</t>
  </si>
  <si>
    <t>BonangPanerusPl2h</t>
  </si>
  <si>
    <t>end sample: 91285</t>
  </si>
  <si>
    <t>BonangPanerusPl3h</t>
  </si>
  <si>
    <t>end sample: 89371</t>
  </si>
  <si>
    <t>BonangPanerusPl4h</t>
  </si>
  <si>
    <t>end sample: 92092</t>
  </si>
  <si>
    <t>BonangPanerusPl5h</t>
  </si>
  <si>
    <t>end sample: 86240</t>
  </si>
  <si>
    <t>BonangPanerusPl6h</t>
  </si>
  <si>
    <t>end sample: 88319</t>
  </si>
  <si>
    <t>BonangPanerusPl7h</t>
  </si>
  <si>
    <t>end sample: 90845</t>
  </si>
  <si>
    <t xml:space="preserve">The 14 bonang panerus pelog spectra analyzed below correspond to the tones recorded in the file 'Bonang Panerus Pelog Tones in Ascending Order' accessible at the following url: </t>
  </si>
  <si>
    <t>http://yorkspace.library.yorku.ca/xmlui/handle/10315/30464</t>
  </si>
  <si>
    <t>http://www.marsudiraras.org/gamelan/wav/</t>
  </si>
  <si>
    <t>The designations of individual tones (e.g., BonangPanerusPl1) correspond to the abbreviations at the Webpage 'Full resolution samples of gamelan Kyai Parijata' at the following url: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</si>
</sst>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b/>
      <sz val="10.5"/>
      <color theme="1"/>
      <name val="Times New Roman"/>
    </font>
    <font>
      <sz val="10.5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quotePrefix="1" applyFont="1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left"/>
    </xf>
    <xf numFmtId="165" fontId="3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165" fontId="5" fillId="0" borderId="0" xfId="0" applyNumberFormat="1" applyFont="1" applyAlignment="1">
      <alignment horizontal="left" vertical="center"/>
    </xf>
  </cellXfs>
  <cellStyles count="3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595</c:v>
          </c:tx>
          <c:val>
            <c:numRef>
              <c:f>Sheet1!$B$10:$Q$10</c:f>
              <c:numCache>
                <c:formatCode>General</c:formatCode>
                <c:ptCount val="16"/>
                <c:pt idx="0">
                  <c:v>82.670897</c:v>
                </c:pt>
                <c:pt idx="1">
                  <c:v>79.422048</c:v>
                </c:pt>
                <c:pt idx="2">
                  <c:v>80.36882199999999</c:v>
                </c:pt>
                <c:pt idx="3">
                  <c:v>78.638161</c:v>
                </c:pt>
                <c:pt idx="4">
                  <c:v>74.498195</c:v>
                </c:pt>
                <c:pt idx="5">
                  <c:v>69.198161</c:v>
                </c:pt>
                <c:pt idx="6">
                  <c:v>63.338615</c:v>
                </c:pt>
                <c:pt idx="7">
                  <c:v>57.436228</c:v>
                </c:pt>
                <c:pt idx="8">
                  <c:v>57.415888</c:v>
                </c:pt>
                <c:pt idx="9">
                  <c:v>10.82568</c:v>
                </c:pt>
                <c:pt idx="10">
                  <c:v>1.327551</c:v>
                </c:pt>
                <c:pt idx="11">
                  <c:v>0.434437</c:v>
                </c:pt>
                <c:pt idx="12">
                  <c:v>0.06509</c:v>
                </c:pt>
                <c:pt idx="13">
                  <c:v>0.055647</c:v>
                </c:pt>
                <c:pt idx="14">
                  <c:v>0.02794</c:v>
                </c:pt>
                <c:pt idx="15">
                  <c:v>0.020646</c:v>
                </c:pt>
              </c:numCache>
            </c:numRef>
          </c:val>
          <c:smooth val="0"/>
        </c:ser>
        <c:ser>
          <c:idx val="1"/>
          <c:order val="1"/>
          <c:tx>
            <c:v>844</c:v>
          </c:tx>
          <c:val>
            <c:numRef>
              <c:f>Sheet1!$B$11:$Q$11</c:f>
              <c:numCache>
                <c:formatCode>General</c:formatCode>
                <c:ptCount val="16"/>
                <c:pt idx="0">
                  <c:v>7.074525</c:v>
                </c:pt>
                <c:pt idx="1">
                  <c:v>7.544123</c:v>
                </c:pt>
                <c:pt idx="2">
                  <c:v>7.030778</c:v>
                </c:pt>
                <c:pt idx="3">
                  <c:v>6.547011</c:v>
                </c:pt>
                <c:pt idx="4">
                  <c:v>6.168351</c:v>
                </c:pt>
                <c:pt idx="5">
                  <c:v>5.89392</c:v>
                </c:pt>
                <c:pt idx="6">
                  <c:v>5.64867</c:v>
                </c:pt>
                <c:pt idx="7">
                  <c:v>5.409172</c:v>
                </c:pt>
                <c:pt idx="8">
                  <c:v>5.406438</c:v>
                </c:pt>
                <c:pt idx="9">
                  <c:v>2.925642</c:v>
                </c:pt>
                <c:pt idx="10">
                  <c:v>1.52709</c:v>
                </c:pt>
                <c:pt idx="11">
                  <c:v>0.803403</c:v>
                </c:pt>
                <c:pt idx="12">
                  <c:v>0.452308</c:v>
                </c:pt>
                <c:pt idx="13">
                  <c:v>0.233486</c:v>
                </c:pt>
                <c:pt idx="14">
                  <c:v>0.133422</c:v>
                </c:pt>
                <c:pt idx="15">
                  <c:v>0.074035</c:v>
                </c:pt>
              </c:numCache>
            </c:numRef>
          </c:val>
          <c:smooth val="0"/>
        </c:ser>
        <c:ser>
          <c:idx val="2"/>
          <c:order val="2"/>
          <c:tx>
            <c:v>1329.5</c:v>
          </c:tx>
          <c:val>
            <c:numRef>
              <c:f>Sheet1!$B$12:$Q$12</c:f>
              <c:numCache>
                <c:formatCode>General</c:formatCode>
                <c:ptCount val="16"/>
                <c:pt idx="0">
                  <c:v>3.700297</c:v>
                </c:pt>
                <c:pt idx="1">
                  <c:v>3.507567</c:v>
                </c:pt>
                <c:pt idx="2">
                  <c:v>3.171104</c:v>
                </c:pt>
                <c:pt idx="3">
                  <c:v>2.954398</c:v>
                </c:pt>
                <c:pt idx="4">
                  <c:v>2.622292</c:v>
                </c:pt>
                <c:pt idx="5">
                  <c:v>2.250798</c:v>
                </c:pt>
                <c:pt idx="6">
                  <c:v>1.980861</c:v>
                </c:pt>
                <c:pt idx="7">
                  <c:v>1.773906</c:v>
                </c:pt>
                <c:pt idx="8">
                  <c:v>1.770997</c:v>
                </c:pt>
                <c:pt idx="9">
                  <c:v>0.232758</c:v>
                </c:pt>
                <c:pt idx="10">
                  <c:v>0.021808</c:v>
                </c:pt>
                <c:pt idx="11">
                  <c:v>0.020162</c:v>
                </c:pt>
                <c:pt idx="12">
                  <c:v>0.006741</c:v>
                </c:pt>
                <c:pt idx="13">
                  <c:v>0.00174</c:v>
                </c:pt>
                <c:pt idx="14">
                  <c:v>0.001238</c:v>
                </c:pt>
                <c:pt idx="15">
                  <c:v>0.00148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1694712"/>
        <c:axId val="2142036792"/>
      </c:lineChart>
      <c:catAx>
        <c:axId val="2141694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142036792"/>
        <c:crosses val="autoZero"/>
        <c:auto val="1"/>
        <c:lblAlgn val="ctr"/>
        <c:lblOffset val="100"/>
        <c:noMultiLvlLbl val="0"/>
      </c:catAx>
      <c:valAx>
        <c:axId val="2142036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41694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643</c:v>
          </c:tx>
          <c:val>
            <c:numRef>
              <c:f>Sheet1!$B$33:$T$33</c:f>
              <c:numCache>
                <c:formatCode>General</c:formatCode>
                <c:ptCount val="19"/>
                <c:pt idx="0">
                  <c:v>32.632858</c:v>
                </c:pt>
                <c:pt idx="1">
                  <c:v>46.35109</c:v>
                </c:pt>
                <c:pt idx="2">
                  <c:v>50.664683</c:v>
                </c:pt>
                <c:pt idx="3">
                  <c:v>49.66192</c:v>
                </c:pt>
                <c:pt idx="4">
                  <c:v>48.168705</c:v>
                </c:pt>
                <c:pt idx="5">
                  <c:v>47.457096</c:v>
                </c:pt>
                <c:pt idx="6">
                  <c:v>47.386546</c:v>
                </c:pt>
                <c:pt idx="7">
                  <c:v>47.015798</c:v>
                </c:pt>
                <c:pt idx="8">
                  <c:v>47.014682</c:v>
                </c:pt>
                <c:pt idx="9">
                  <c:v>9.924045</c:v>
                </c:pt>
                <c:pt idx="10">
                  <c:v>1.586538</c:v>
                </c:pt>
                <c:pt idx="11">
                  <c:v>0.577107</c:v>
                </c:pt>
                <c:pt idx="12">
                  <c:v>0.192126</c:v>
                </c:pt>
                <c:pt idx="13">
                  <c:v>0.058177</c:v>
                </c:pt>
                <c:pt idx="14">
                  <c:v>0.023484</c:v>
                </c:pt>
                <c:pt idx="15">
                  <c:v>0.059577</c:v>
                </c:pt>
                <c:pt idx="16">
                  <c:v>0.038207</c:v>
                </c:pt>
                <c:pt idx="17">
                  <c:v>0.043741</c:v>
                </c:pt>
                <c:pt idx="18">
                  <c:v>0.031126</c:v>
                </c:pt>
              </c:numCache>
            </c:numRef>
          </c:val>
          <c:smooth val="0"/>
        </c:ser>
        <c:ser>
          <c:idx val="1"/>
          <c:order val="1"/>
          <c:tx>
            <c:v>895</c:v>
          </c:tx>
          <c:val>
            <c:numRef>
              <c:f>Sheet1!$B$34:$T$34</c:f>
              <c:numCache>
                <c:formatCode>General</c:formatCode>
                <c:ptCount val="19"/>
                <c:pt idx="0">
                  <c:v>5.993912</c:v>
                </c:pt>
                <c:pt idx="1">
                  <c:v>5.501781</c:v>
                </c:pt>
                <c:pt idx="2">
                  <c:v>5.112146</c:v>
                </c:pt>
                <c:pt idx="3">
                  <c:v>4.807618</c:v>
                </c:pt>
                <c:pt idx="4">
                  <c:v>4.444246</c:v>
                </c:pt>
                <c:pt idx="5">
                  <c:v>4.1416</c:v>
                </c:pt>
                <c:pt idx="6">
                  <c:v>3.946224</c:v>
                </c:pt>
                <c:pt idx="7">
                  <c:v>3.688185</c:v>
                </c:pt>
                <c:pt idx="8">
                  <c:v>3.683999</c:v>
                </c:pt>
                <c:pt idx="9">
                  <c:v>0.717848</c:v>
                </c:pt>
                <c:pt idx="10">
                  <c:v>0.358733</c:v>
                </c:pt>
                <c:pt idx="11">
                  <c:v>0.103042</c:v>
                </c:pt>
                <c:pt idx="12">
                  <c:v>0.015819</c:v>
                </c:pt>
                <c:pt idx="13">
                  <c:v>0.004072</c:v>
                </c:pt>
                <c:pt idx="14">
                  <c:v>0.012312</c:v>
                </c:pt>
                <c:pt idx="15">
                  <c:v>0.00911</c:v>
                </c:pt>
                <c:pt idx="16">
                  <c:v>0.009195</c:v>
                </c:pt>
                <c:pt idx="17">
                  <c:v>0.003601</c:v>
                </c:pt>
                <c:pt idx="18">
                  <c:v>0.004213</c:v>
                </c:pt>
              </c:numCache>
            </c:numRef>
          </c:val>
          <c:smooth val="0"/>
        </c:ser>
        <c:ser>
          <c:idx val="2"/>
          <c:order val="2"/>
          <c:tx>
            <c:v>858</c:v>
          </c:tx>
          <c:val>
            <c:numRef>
              <c:f>Sheet1!$B$35:$T$35</c:f>
              <c:numCache>
                <c:formatCode>General</c:formatCode>
                <c:ptCount val="19"/>
                <c:pt idx="0">
                  <c:v>5.941726</c:v>
                </c:pt>
                <c:pt idx="1">
                  <c:v>4.198306</c:v>
                </c:pt>
                <c:pt idx="2">
                  <c:v>2.44998</c:v>
                </c:pt>
                <c:pt idx="3">
                  <c:v>1.16486</c:v>
                </c:pt>
                <c:pt idx="4">
                  <c:v>1.032149</c:v>
                </c:pt>
                <c:pt idx="5">
                  <c:v>0.730683</c:v>
                </c:pt>
                <c:pt idx="6">
                  <c:v>0.631072</c:v>
                </c:pt>
                <c:pt idx="7">
                  <c:v>0.497618</c:v>
                </c:pt>
                <c:pt idx="8">
                  <c:v>0.497604</c:v>
                </c:pt>
                <c:pt idx="9">
                  <c:v>0.304996</c:v>
                </c:pt>
                <c:pt idx="10">
                  <c:v>0.19861</c:v>
                </c:pt>
                <c:pt idx="11">
                  <c:v>0.129388</c:v>
                </c:pt>
                <c:pt idx="12">
                  <c:v>0.064471</c:v>
                </c:pt>
                <c:pt idx="13">
                  <c:v>0.03415</c:v>
                </c:pt>
                <c:pt idx="14">
                  <c:v>0.014631</c:v>
                </c:pt>
                <c:pt idx="15">
                  <c:v>0.006063</c:v>
                </c:pt>
                <c:pt idx="16">
                  <c:v>0.002439</c:v>
                </c:pt>
                <c:pt idx="17">
                  <c:v>0.002847</c:v>
                </c:pt>
                <c:pt idx="18">
                  <c:v>0.002204</c:v>
                </c:pt>
              </c:numCache>
            </c:numRef>
          </c:val>
          <c:smooth val="0"/>
        </c:ser>
        <c:ser>
          <c:idx val="3"/>
          <c:order val="3"/>
          <c:tx>
            <c:v>1327</c:v>
          </c:tx>
          <c:val>
            <c:numRef>
              <c:f>Sheet1!$B$36:$T$36</c:f>
              <c:numCache>
                <c:formatCode>General</c:formatCode>
                <c:ptCount val="19"/>
                <c:pt idx="0">
                  <c:v>3.183982</c:v>
                </c:pt>
                <c:pt idx="1">
                  <c:v>2.625178</c:v>
                </c:pt>
                <c:pt idx="2">
                  <c:v>2.138132</c:v>
                </c:pt>
                <c:pt idx="3">
                  <c:v>1.832573</c:v>
                </c:pt>
                <c:pt idx="4">
                  <c:v>1.585757</c:v>
                </c:pt>
                <c:pt idx="5">
                  <c:v>1.331352</c:v>
                </c:pt>
                <c:pt idx="6">
                  <c:v>1.102272</c:v>
                </c:pt>
                <c:pt idx="7">
                  <c:v>0.931838</c:v>
                </c:pt>
                <c:pt idx="8">
                  <c:v>0.93315</c:v>
                </c:pt>
                <c:pt idx="9">
                  <c:v>0.689787</c:v>
                </c:pt>
                <c:pt idx="10">
                  <c:v>0.249102</c:v>
                </c:pt>
                <c:pt idx="11">
                  <c:v>0.080955</c:v>
                </c:pt>
                <c:pt idx="12">
                  <c:v>0.024471</c:v>
                </c:pt>
                <c:pt idx="13">
                  <c:v>0.010506</c:v>
                </c:pt>
                <c:pt idx="14">
                  <c:v>0.001903</c:v>
                </c:pt>
                <c:pt idx="15">
                  <c:v>0.000922</c:v>
                </c:pt>
                <c:pt idx="16">
                  <c:v>0.001599</c:v>
                </c:pt>
                <c:pt idx="17">
                  <c:v>0.001624</c:v>
                </c:pt>
                <c:pt idx="18">
                  <c:v>0.002264</c:v>
                </c:pt>
              </c:numCache>
            </c:numRef>
          </c:val>
          <c:smooth val="0"/>
        </c:ser>
        <c:ser>
          <c:idx val="4"/>
          <c:order val="4"/>
          <c:tx>
            <c:v>1498.5</c:v>
          </c:tx>
          <c:val>
            <c:numRef>
              <c:f>Sheet1!$B$37:$T$37</c:f>
              <c:numCache>
                <c:formatCode>General</c:formatCode>
                <c:ptCount val="19"/>
                <c:pt idx="0">
                  <c:v>0.957844</c:v>
                </c:pt>
                <c:pt idx="1">
                  <c:v>1.181379</c:v>
                </c:pt>
                <c:pt idx="2">
                  <c:v>1.399286</c:v>
                </c:pt>
                <c:pt idx="3">
                  <c:v>1.453519</c:v>
                </c:pt>
                <c:pt idx="4">
                  <c:v>1.421891</c:v>
                </c:pt>
                <c:pt idx="5">
                  <c:v>1.386851</c:v>
                </c:pt>
                <c:pt idx="6">
                  <c:v>1.295501</c:v>
                </c:pt>
                <c:pt idx="7">
                  <c:v>1.191745</c:v>
                </c:pt>
                <c:pt idx="8">
                  <c:v>1.194467</c:v>
                </c:pt>
                <c:pt idx="9">
                  <c:v>0.220553</c:v>
                </c:pt>
                <c:pt idx="10">
                  <c:v>0.05794</c:v>
                </c:pt>
                <c:pt idx="11">
                  <c:v>0.012423</c:v>
                </c:pt>
                <c:pt idx="12">
                  <c:v>0.003979</c:v>
                </c:pt>
                <c:pt idx="13">
                  <c:v>0.002022</c:v>
                </c:pt>
                <c:pt idx="14">
                  <c:v>0.001599</c:v>
                </c:pt>
                <c:pt idx="15">
                  <c:v>0.001189</c:v>
                </c:pt>
                <c:pt idx="16">
                  <c:v>0.001552</c:v>
                </c:pt>
                <c:pt idx="17">
                  <c:v>0.001521</c:v>
                </c:pt>
                <c:pt idx="18">
                  <c:v>0.001677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5731992"/>
        <c:axId val="2140418168"/>
      </c:lineChart>
      <c:catAx>
        <c:axId val="2135731992"/>
        <c:scaling>
          <c:orientation val="minMax"/>
        </c:scaling>
        <c:delete val="0"/>
        <c:axPos val="b"/>
        <c:majorTickMark val="out"/>
        <c:minorTickMark val="none"/>
        <c:tickLblPos val="nextTo"/>
        <c:crossAx val="2140418168"/>
        <c:crosses val="autoZero"/>
        <c:auto val="1"/>
        <c:lblAlgn val="ctr"/>
        <c:lblOffset val="100"/>
        <c:noMultiLvlLbl val="0"/>
      </c:catAx>
      <c:valAx>
        <c:axId val="2140418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5731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696.5</c:v>
          </c:tx>
          <c:val>
            <c:numRef>
              <c:f>Sheet1!$B$58:$S$58</c:f>
              <c:numCache>
                <c:formatCode>General</c:formatCode>
                <c:ptCount val="18"/>
                <c:pt idx="0">
                  <c:v>5.705425</c:v>
                </c:pt>
                <c:pt idx="1">
                  <c:v>9.066463</c:v>
                </c:pt>
                <c:pt idx="2">
                  <c:v>11.501238</c:v>
                </c:pt>
                <c:pt idx="3">
                  <c:v>11.070107</c:v>
                </c:pt>
                <c:pt idx="4">
                  <c:v>9.751332</c:v>
                </c:pt>
                <c:pt idx="5">
                  <c:v>7.650693</c:v>
                </c:pt>
                <c:pt idx="6">
                  <c:v>5.953193</c:v>
                </c:pt>
                <c:pt idx="7">
                  <c:v>5.280104</c:v>
                </c:pt>
                <c:pt idx="8">
                  <c:v>5.27827</c:v>
                </c:pt>
                <c:pt idx="9">
                  <c:v>2.634678</c:v>
                </c:pt>
                <c:pt idx="10">
                  <c:v>0.741297</c:v>
                </c:pt>
                <c:pt idx="11">
                  <c:v>0.29493</c:v>
                </c:pt>
                <c:pt idx="12">
                  <c:v>0.143527</c:v>
                </c:pt>
                <c:pt idx="13">
                  <c:v>0.022434</c:v>
                </c:pt>
                <c:pt idx="14">
                  <c:v>0.014164</c:v>
                </c:pt>
                <c:pt idx="15">
                  <c:v>0.017752</c:v>
                </c:pt>
                <c:pt idx="16">
                  <c:v>0.014207</c:v>
                </c:pt>
                <c:pt idx="17">
                  <c:v>0.011197</c:v>
                </c:pt>
              </c:numCache>
            </c:numRef>
          </c:val>
          <c:smooth val="0"/>
        </c:ser>
        <c:ser>
          <c:idx val="1"/>
          <c:order val="1"/>
          <c:tx>
            <c:v>1014.5</c:v>
          </c:tx>
          <c:val>
            <c:numRef>
              <c:f>Sheet1!$B$59:$S$59</c:f>
              <c:numCache>
                <c:formatCode>General</c:formatCode>
                <c:ptCount val="18"/>
                <c:pt idx="0">
                  <c:v>1.587761</c:v>
                </c:pt>
                <c:pt idx="1">
                  <c:v>0.800978</c:v>
                </c:pt>
                <c:pt idx="2">
                  <c:v>0.831693</c:v>
                </c:pt>
                <c:pt idx="3">
                  <c:v>0.75098</c:v>
                </c:pt>
                <c:pt idx="4">
                  <c:v>0.649025</c:v>
                </c:pt>
                <c:pt idx="5">
                  <c:v>0.514363</c:v>
                </c:pt>
                <c:pt idx="6">
                  <c:v>0.402882</c:v>
                </c:pt>
                <c:pt idx="7">
                  <c:v>0.396313</c:v>
                </c:pt>
                <c:pt idx="8">
                  <c:v>0.396284</c:v>
                </c:pt>
                <c:pt idx="9">
                  <c:v>0.303707</c:v>
                </c:pt>
                <c:pt idx="10">
                  <c:v>0.104565</c:v>
                </c:pt>
                <c:pt idx="11">
                  <c:v>0.052663</c:v>
                </c:pt>
                <c:pt idx="12">
                  <c:v>0.014032</c:v>
                </c:pt>
                <c:pt idx="13">
                  <c:v>0.003047</c:v>
                </c:pt>
                <c:pt idx="14">
                  <c:v>0.001711</c:v>
                </c:pt>
                <c:pt idx="15">
                  <c:v>0.002363</c:v>
                </c:pt>
                <c:pt idx="16">
                  <c:v>0.001802</c:v>
                </c:pt>
                <c:pt idx="17">
                  <c:v>0.002152</c:v>
                </c:pt>
              </c:numCache>
            </c:numRef>
          </c:val>
          <c:smooth val="0"/>
        </c:ser>
        <c:ser>
          <c:idx val="2"/>
          <c:order val="2"/>
          <c:tx>
            <c:v>1044.5</c:v>
          </c:tx>
          <c:val>
            <c:numRef>
              <c:f>Sheet1!$B$60:$S$60</c:f>
              <c:numCache>
                <c:formatCode>General</c:formatCode>
                <c:ptCount val="18"/>
                <c:pt idx="0">
                  <c:v>1.587761</c:v>
                </c:pt>
                <c:pt idx="1">
                  <c:v>0.940892</c:v>
                </c:pt>
                <c:pt idx="2">
                  <c:v>0.977565</c:v>
                </c:pt>
                <c:pt idx="3">
                  <c:v>0.973179</c:v>
                </c:pt>
                <c:pt idx="4">
                  <c:v>0.958215</c:v>
                </c:pt>
                <c:pt idx="5">
                  <c:v>0.93237</c:v>
                </c:pt>
                <c:pt idx="6">
                  <c:v>0.913321</c:v>
                </c:pt>
                <c:pt idx="7">
                  <c:v>0.900183</c:v>
                </c:pt>
                <c:pt idx="8">
                  <c:v>0.900051</c:v>
                </c:pt>
                <c:pt idx="9">
                  <c:v>0.60816</c:v>
                </c:pt>
                <c:pt idx="10">
                  <c:v>0.228274</c:v>
                </c:pt>
                <c:pt idx="11">
                  <c:v>0.072121</c:v>
                </c:pt>
                <c:pt idx="12">
                  <c:v>0.031803</c:v>
                </c:pt>
                <c:pt idx="13">
                  <c:v>0.01325</c:v>
                </c:pt>
                <c:pt idx="14">
                  <c:v>0.005487</c:v>
                </c:pt>
                <c:pt idx="15">
                  <c:v>0.002718</c:v>
                </c:pt>
                <c:pt idx="16">
                  <c:v>0.001621</c:v>
                </c:pt>
                <c:pt idx="17">
                  <c:v>0.002152</c:v>
                </c:pt>
              </c:numCache>
            </c:numRef>
          </c:val>
          <c:smooth val="0"/>
        </c:ser>
        <c:ser>
          <c:idx val="3"/>
          <c:order val="3"/>
          <c:tx>
            <c:v>1592</c:v>
          </c:tx>
          <c:val>
            <c:numRef>
              <c:f>Sheet1!$B$61:$S$61</c:f>
              <c:numCache>
                <c:formatCode>General</c:formatCode>
                <c:ptCount val="18"/>
                <c:pt idx="0">
                  <c:v>0.30086</c:v>
                </c:pt>
                <c:pt idx="1">
                  <c:v>0.308963</c:v>
                </c:pt>
                <c:pt idx="2">
                  <c:v>0.310447</c:v>
                </c:pt>
                <c:pt idx="3">
                  <c:v>0.255115</c:v>
                </c:pt>
                <c:pt idx="4">
                  <c:v>0.221283</c:v>
                </c:pt>
                <c:pt idx="5">
                  <c:v>0.205598</c:v>
                </c:pt>
                <c:pt idx="6">
                  <c:v>0.195858</c:v>
                </c:pt>
                <c:pt idx="7">
                  <c:v>0.186443</c:v>
                </c:pt>
                <c:pt idx="8">
                  <c:v>0.186426</c:v>
                </c:pt>
                <c:pt idx="9">
                  <c:v>0.067725</c:v>
                </c:pt>
                <c:pt idx="10">
                  <c:v>0.012462</c:v>
                </c:pt>
                <c:pt idx="11">
                  <c:v>0.006882</c:v>
                </c:pt>
                <c:pt idx="12">
                  <c:v>0.000962</c:v>
                </c:pt>
                <c:pt idx="13">
                  <c:v>0.000981</c:v>
                </c:pt>
                <c:pt idx="14">
                  <c:v>0.000807</c:v>
                </c:pt>
                <c:pt idx="15">
                  <c:v>0.001226</c:v>
                </c:pt>
                <c:pt idx="16">
                  <c:v>0.000862</c:v>
                </c:pt>
                <c:pt idx="17">
                  <c:v>0.001703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5790424"/>
        <c:axId val="2140202184"/>
      </c:lineChart>
      <c:catAx>
        <c:axId val="21357904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40202184"/>
        <c:crosses val="autoZero"/>
        <c:auto val="1"/>
        <c:lblAlgn val="ctr"/>
        <c:lblOffset val="100"/>
        <c:noMultiLvlLbl val="0"/>
      </c:catAx>
      <c:valAx>
        <c:axId val="2140202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5790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825</c:v>
          </c:tx>
          <c:val>
            <c:numRef>
              <c:f>Sheet1!$B$82:$S$82</c:f>
              <c:numCache>
                <c:formatCode>General</c:formatCode>
                <c:ptCount val="18"/>
                <c:pt idx="0">
                  <c:v>22.610282</c:v>
                </c:pt>
                <c:pt idx="1">
                  <c:v>25.129909</c:v>
                </c:pt>
                <c:pt idx="2">
                  <c:v>29.909631</c:v>
                </c:pt>
                <c:pt idx="3">
                  <c:v>31.61828</c:v>
                </c:pt>
                <c:pt idx="4">
                  <c:v>30.278624</c:v>
                </c:pt>
                <c:pt idx="5">
                  <c:v>28.800071</c:v>
                </c:pt>
                <c:pt idx="6">
                  <c:v>27.838668</c:v>
                </c:pt>
                <c:pt idx="7">
                  <c:v>27.121002</c:v>
                </c:pt>
                <c:pt idx="8">
                  <c:v>27.117462</c:v>
                </c:pt>
                <c:pt idx="9">
                  <c:v>14.309509</c:v>
                </c:pt>
                <c:pt idx="10">
                  <c:v>3.454775</c:v>
                </c:pt>
                <c:pt idx="11">
                  <c:v>0.71729</c:v>
                </c:pt>
                <c:pt idx="12">
                  <c:v>0.102969</c:v>
                </c:pt>
                <c:pt idx="13">
                  <c:v>0.01984</c:v>
                </c:pt>
                <c:pt idx="14">
                  <c:v>0.008167</c:v>
                </c:pt>
                <c:pt idx="15">
                  <c:v>0.016203</c:v>
                </c:pt>
                <c:pt idx="16">
                  <c:v>0.006391</c:v>
                </c:pt>
                <c:pt idx="17">
                  <c:v>0.010543</c:v>
                </c:pt>
              </c:numCache>
            </c:numRef>
          </c:val>
          <c:smooth val="0"/>
        </c:ser>
        <c:ser>
          <c:idx val="1"/>
          <c:order val="1"/>
          <c:tx>
            <c:v>1495.5</c:v>
          </c:tx>
          <c:val>
            <c:numRef>
              <c:f>Sheet1!$B$83:$S$83</c:f>
              <c:numCache>
                <c:formatCode>General</c:formatCode>
                <c:ptCount val="18"/>
                <c:pt idx="0">
                  <c:v>2.092289</c:v>
                </c:pt>
                <c:pt idx="1">
                  <c:v>2.427799</c:v>
                </c:pt>
                <c:pt idx="2">
                  <c:v>2.24155</c:v>
                </c:pt>
                <c:pt idx="3">
                  <c:v>2.232004</c:v>
                </c:pt>
                <c:pt idx="4">
                  <c:v>2.202524</c:v>
                </c:pt>
                <c:pt idx="5">
                  <c:v>2.065007</c:v>
                </c:pt>
                <c:pt idx="6">
                  <c:v>1.906305</c:v>
                </c:pt>
                <c:pt idx="7">
                  <c:v>1.777314</c:v>
                </c:pt>
                <c:pt idx="8">
                  <c:v>1.775996</c:v>
                </c:pt>
                <c:pt idx="9">
                  <c:v>0.492843</c:v>
                </c:pt>
                <c:pt idx="10">
                  <c:v>0.131648</c:v>
                </c:pt>
                <c:pt idx="11">
                  <c:v>0.010272</c:v>
                </c:pt>
                <c:pt idx="12">
                  <c:v>0.006952</c:v>
                </c:pt>
                <c:pt idx="13">
                  <c:v>0.002674</c:v>
                </c:pt>
                <c:pt idx="14">
                  <c:v>0.001424</c:v>
                </c:pt>
                <c:pt idx="15">
                  <c:v>0.001283</c:v>
                </c:pt>
                <c:pt idx="16">
                  <c:v>0.00256</c:v>
                </c:pt>
                <c:pt idx="17">
                  <c:v>0.001399</c:v>
                </c:pt>
              </c:numCache>
            </c:numRef>
          </c:val>
          <c:smooth val="0"/>
        </c:ser>
        <c:ser>
          <c:idx val="2"/>
          <c:order val="2"/>
          <c:tx>
            <c:v>1154</c:v>
          </c:tx>
          <c:val>
            <c:numRef>
              <c:f>Sheet1!$B$84:$S$84</c:f>
              <c:numCache>
                <c:formatCode>General</c:formatCode>
                <c:ptCount val="18"/>
                <c:pt idx="0">
                  <c:v>0.892211</c:v>
                </c:pt>
                <c:pt idx="1">
                  <c:v>0.800363</c:v>
                </c:pt>
                <c:pt idx="2">
                  <c:v>0.773442</c:v>
                </c:pt>
                <c:pt idx="3">
                  <c:v>0.78626</c:v>
                </c:pt>
                <c:pt idx="4">
                  <c:v>0.78831</c:v>
                </c:pt>
                <c:pt idx="5">
                  <c:v>0.830303</c:v>
                </c:pt>
                <c:pt idx="6">
                  <c:v>0.874029</c:v>
                </c:pt>
                <c:pt idx="7">
                  <c:v>0.88629</c:v>
                </c:pt>
                <c:pt idx="8">
                  <c:v>0.886678</c:v>
                </c:pt>
                <c:pt idx="9">
                  <c:v>0.322657</c:v>
                </c:pt>
                <c:pt idx="10">
                  <c:v>0.118919</c:v>
                </c:pt>
                <c:pt idx="11">
                  <c:v>0.054167</c:v>
                </c:pt>
                <c:pt idx="12">
                  <c:v>0.020474</c:v>
                </c:pt>
                <c:pt idx="13">
                  <c:v>0.009846</c:v>
                </c:pt>
                <c:pt idx="14">
                  <c:v>0.005438</c:v>
                </c:pt>
                <c:pt idx="15">
                  <c:v>0.003086</c:v>
                </c:pt>
                <c:pt idx="16">
                  <c:v>0.002566</c:v>
                </c:pt>
                <c:pt idx="17">
                  <c:v>0.001385</c:v>
                </c:pt>
              </c:numCache>
            </c:numRef>
          </c:val>
          <c:smooth val="0"/>
        </c:ser>
        <c:ser>
          <c:idx val="3"/>
          <c:order val="3"/>
          <c:tx>
            <c:v>25</c:v>
          </c:tx>
          <c:val>
            <c:numRef>
              <c:f>Sheet1!$B$85:$S$85</c:f>
              <c:numCache>
                <c:formatCode>General</c:formatCode>
                <c:ptCount val="18"/>
                <c:pt idx="0">
                  <c:v>0.185004</c:v>
                </c:pt>
                <c:pt idx="1">
                  <c:v>0.077292</c:v>
                </c:pt>
                <c:pt idx="2">
                  <c:v>0.111502</c:v>
                </c:pt>
                <c:pt idx="3">
                  <c:v>0.140584</c:v>
                </c:pt>
                <c:pt idx="4">
                  <c:v>0.148554</c:v>
                </c:pt>
                <c:pt idx="5">
                  <c:v>0.147422</c:v>
                </c:pt>
                <c:pt idx="6">
                  <c:v>0.152351</c:v>
                </c:pt>
                <c:pt idx="7">
                  <c:v>0.153278</c:v>
                </c:pt>
                <c:pt idx="8">
                  <c:v>0.152555</c:v>
                </c:pt>
                <c:pt idx="9">
                  <c:v>0.0637</c:v>
                </c:pt>
                <c:pt idx="10">
                  <c:v>0.054988</c:v>
                </c:pt>
                <c:pt idx="11">
                  <c:v>0.037569</c:v>
                </c:pt>
                <c:pt idx="12">
                  <c:v>0.038339</c:v>
                </c:pt>
                <c:pt idx="13">
                  <c:v>0.037812</c:v>
                </c:pt>
                <c:pt idx="14">
                  <c:v>0.020975</c:v>
                </c:pt>
                <c:pt idx="15">
                  <c:v>0.033388</c:v>
                </c:pt>
                <c:pt idx="16">
                  <c:v>0.045772</c:v>
                </c:pt>
                <c:pt idx="17">
                  <c:v>0.031415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9014392"/>
        <c:axId val="2138926904"/>
      </c:lineChart>
      <c:catAx>
        <c:axId val="2139014392"/>
        <c:scaling>
          <c:orientation val="minMax"/>
        </c:scaling>
        <c:delete val="0"/>
        <c:axPos val="b"/>
        <c:majorTickMark val="out"/>
        <c:minorTickMark val="none"/>
        <c:tickLblPos val="nextTo"/>
        <c:crossAx val="2138926904"/>
        <c:crosses val="autoZero"/>
        <c:auto val="1"/>
        <c:lblAlgn val="ctr"/>
        <c:lblOffset val="100"/>
        <c:noMultiLvlLbl val="0"/>
      </c:catAx>
      <c:valAx>
        <c:axId val="2138926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9014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884</c:v>
          </c:tx>
          <c:val>
            <c:numRef>
              <c:f>Sheet1!$B$106:$R$106</c:f>
              <c:numCache>
                <c:formatCode>General</c:formatCode>
                <c:ptCount val="17"/>
                <c:pt idx="0">
                  <c:v>47.70068</c:v>
                </c:pt>
                <c:pt idx="1">
                  <c:v>41.599639</c:v>
                </c:pt>
                <c:pt idx="2">
                  <c:v>36.396092</c:v>
                </c:pt>
                <c:pt idx="3">
                  <c:v>31.992956</c:v>
                </c:pt>
                <c:pt idx="4">
                  <c:v>28.08763</c:v>
                </c:pt>
                <c:pt idx="5">
                  <c:v>25.167586</c:v>
                </c:pt>
                <c:pt idx="6">
                  <c:v>23.090171</c:v>
                </c:pt>
                <c:pt idx="7">
                  <c:v>21.296849</c:v>
                </c:pt>
                <c:pt idx="8">
                  <c:v>21.290169</c:v>
                </c:pt>
                <c:pt idx="9">
                  <c:v>8.005199</c:v>
                </c:pt>
                <c:pt idx="10">
                  <c:v>2.704963</c:v>
                </c:pt>
                <c:pt idx="11">
                  <c:v>0.379733</c:v>
                </c:pt>
                <c:pt idx="12">
                  <c:v>0.048549</c:v>
                </c:pt>
                <c:pt idx="13">
                  <c:v>0.015778</c:v>
                </c:pt>
                <c:pt idx="14">
                  <c:v>0.014306</c:v>
                </c:pt>
                <c:pt idx="15">
                  <c:v>0.0074</c:v>
                </c:pt>
                <c:pt idx="16">
                  <c:v>0.015449</c:v>
                </c:pt>
              </c:numCache>
            </c:numRef>
          </c:val>
          <c:smooth val="0"/>
        </c:ser>
        <c:ser>
          <c:idx val="1"/>
          <c:order val="1"/>
          <c:tx>
            <c:v>1225</c:v>
          </c:tx>
          <c:val>
            <c:numRef>
              <c:f>Sheet1!$B$107:$R$107</c:f>
              <c:numCache>
                <c:formatCode>General</c:formatCode>
                <c:ptCount val="17"/>
                <c:pt idx="0">
                  <c:v>6.043173</c:v>
                </c:pt>
                <c:pt idx="1">
                  <c:v>6.165128</c:v>
                </c:pt>
                <c:pt idx="2">
                  <c:v>5.573857</c:v>
                </c:pt>
                <c:pt idx="3">
                  <c:v>5.07219</c:v>
                </c:pt>
                <c:pt idx="4">
                  <c:v>4.725677</c:v>
                </c:pt>
                <c:pt idx="5">
                  <c:v>4.432688</c:v>
                </c:pt>
                <c:pt idx="6">
                  <c:v>4.136117</c:v>
                </c:pt>
                <c:pt idx="7">
                  <c:v>3.858662</c:v>
                </c:pt>
                <c:pt idx="8">
                  <c:v>3.857402</c:v>
                </c:pt>
                <c:pt idx="9">
                  <c:v>0.899948</c:v>
                </c:pt>
                <c:pt idx="10">
                  <c:v>0.288849</c:v>
                </c:pt>
                <c:pt idx="11">
                  <c:v>0.082963</c:v>
                </c:pt>
                <c:pt idx="12">
                  <c:v>0.019804</c:v>
                </c:pt>
                <c:pt idx="13">
                  <c:v>0.005548</c:v>
                </c:pt>
                <c:pt idx="14">
                  <c:v>0.00206</c:v>
                </c:pt>
                <c:pt idx="15">
                  <c:v>0.00128</c:v>
                </c:pt>
                <c:pt idx="16">
                  <c:v>0.001298</c:v>
                </c:pt>
              </c:numCache>
            </c:numRef>
          </c:val>
          <c:smooth val="0"/>
        </c:ser>
        <c:ser>
          <c:idx val="2"/>
          <c:order val="2"/>
          <c:tx>
            <c:v>1132.5</c:v>
          </c:tx>
          <c:val>
            <c:numRef>
              <c:f>Sheet1!$B$108:$R$108</c:f>
              <c:numCache>
                <c:formatCode>General</c:formatCode>
                <c:ptCount val="17"/>
                <c:pt idx="0">
                  <c:v>2.056683</c:v>
                </c:pt>
                <c:pt idx="1">
                  <c:v>2.276318</c:v>
                </c:pt>
                <c:pt idx="2">
                  <c:v>2.327416</c:v>
                </c:pt>
                <c:pt idx="3">
                  <c:v>2.246223</c:v>
                </c:pt>
                <c:pt idx="4">
                  <c:v>2.253858</c:v>
                </c:pt>
                <c:pt idx="5">
                  <c:v>2.247299</c:v>
                </c:pt>
                <c:pt idx="6">
                  <c:v>2.204769</c:v>
                </c:pt>
                <c:pt idx="7">
                  <c:v>2.131858</c:v>
                </c:pt>
                <c:pt idx="8">
                  <c:v>2.131311</c:v>
                </c:pt>
                <c:pt idx="9">
                  <c:v>0.175127</c:v>
                </c:pt>
                <c:pt idx="10">
                  <c:v>0.284998</c:v>
                </c:pt>
                <c:pt idx="11">
                  <c:v>0.09278</c:v>
                </c:pt>
                <c:pt idx="12">
                  <c:v>0.043134</c:v>
                </c:pt>
                <c:pt idx="13">
                  <c:v>0.013726</c:v>
                </c:pt>
                <c:pt idx="14">
                  <c:v>0.005766</c:v>
                </c:pt>
                <c:pt idx="15">
                  <c:v>0.001992</c:v>
                </c:pt>
                <c:pt idx="16">
                  <c:v>0.001652</c:v>
                </c:pt>
              </c:numCache>
            </c:numRef>
          </c:val>
          <c:smooth val="0"/>
        </c:ser>
        <c:ser>
          <c:idx val="3"/>
          <c:order val="3"/>
          <c:tx>
            <c:v>1389.5</c:v>
          </c:tx>
          <c:val>
            <c:numRef>
              <c:f>Sheet1!$B$109:$R$109</c:f>
              <c:numCache>
                <c:formatCode>General</c:formatCode>
                <c:ptCount val="17"/>
                <c:pt idx="0">
                  <c:v>0.8526</c:v>
                </c:pt>
                <c:pt idx="1">
                  <c:v>0.713735</c:v>
                </c:pt>
                <c:pt idx="2">
                  <c:v>0.796968</c:v>
                </c:pt>
                <c:pt idx="3">
                  <c:v>0.816902</c:v>
                </c:pt>
                <c:pt idx="4">
                  <c:v>0.837549</c:v>
                </c:pt>
                <c:pt idx="5">
                  <c:v>0.859559</c:v>
                </c:pt>
                <c:pt idx="6">
                  <c:v>0.872582</c:v>
                </c:pt>
                <c:pt idx="7">
                  <c:v>0.87035</c:v>
                </c:pt>
                <c:pt idx="8">
                  <c:v>0.869978</c:v>
                </c:pt>
                <c:pt idx="9">
                  <c:v>0.309865</c:v>
                </c:pt>
                <c:pt idx="10">
                  <c:v>0.060992</c:v>
                </c:pt>
                <c:pt idx="11">
                  <c:v>0.035766</c:v>
                </c:pt>
                <c:pt idx="12">
                  <c:v>0.015416</c:v>
                </c:pt>
                <c:pt idx="13">
                  <c:v>0.006851</c:v>
                </c:pt>
                <c:pt idx="14">
                  <c:v>0.003872</c:v>
                </c:pt>
                <c:pt idx="15">
                  <c:v>0.001263</c:v>
                </c:pt>
                <c:pt idx="16">
                  <c:v>0.000748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0866136"/>
        <c:axId val="2135137480"/>
      </c:lineChart>
      <c:catAx>
        <c:axId val="2140866136"/>
        <c:scaling>
          <c:orientation val="minMax"/>
        </c:scaling>
        <c:delete val="0"/>
        <c:axPos val="b"/>
        <c:majorTickMark val="out"/>
        <c:minorTickMark val="none"/>
        <c:tickLblPos val="nextTo"/>
        <c:crossAx val="2135137480"/>
        <c:crosses val="autoZero"/>
        <c:auto val="1"/>
        <c:lblAlgn val="ctr"/>
        <c:lblOffset val="100"/>
        <c:noMultiLvlLbl val="0"/>
      </c:catAx>
      <c:valAx>
        <c:axId val="2135137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408661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940.5</c:v>
          </c:tx>
          <c:val>
            <c:numRef>
              <c:f>Sheet1!$B$130:$R$130</c:f>
              <c:numCache>
                <c:formatCode>General</c:formatCode>
                <c:ptCount val="17"/>
                <c:pt idx="0">
                  <c:v>21.180648</c:v>
                </c:pt>
                <c:pt idx="1">
                  <c:v>17.449135</c:v>
                </c:pt>
                <c:pt idx="2">
                  <c:v>18.183666</c:v>
                </c:pt>
                <c:pt idx="3">
                  <c:v>18.838314</c:v>
                </c:pt>
                <c:pt idx="4">
                  <c:v>18.534101</c:v>
                </c:pt>
                <c:pt idx="5">
                  <c:v>17.735532</c:v>
                </c:pt>
                <c:pt idx="6">
                  <c:v>16.870768</c:v>
                </c:pt>
                <c:pt idx="7">
                  <c:v>15.989001</c:v>
                </c:pt>
                <c:pt idx="8">
                  <c:v>15.98502</c:v>
                </c:pt>
                <c:pt idx="9">
                  <c:v>6.558639</c:v>
                </c:pt>
                <c:pt idx="10">
                  <c:v>4.073078</c:v>
                </c:pt>
                <c:pt idx="11">
                  <c:v>2.571919</c:v>
                </c:pt>
                <c:pt idx="12">
                  <c:v>1.487194</c:v>
                </c:pt>
                <c:pt idx="13">
                  <c:v>0.893885</c:v>
                </c:pt>
                <c:pt idx="14">
                  <c:v>0.556482</c:v>
                </c:pt>
                <c:pt idx="15">
                  <c:v>0.354904</c:v>
                </c:pt>
                <c:pt idx="16">
                  <c:v>0.21356</c:v>
                </c:pt>
              </c:numCache>
            </c:numRef>
          </c:val>
          <c:smooth val="0"/>
        </c:ser>
        <c:ser>
          <c:idx val="1"/>
          <c:order val="1"/>
          <c:tx>
            <c:v>1304</c:v>
          </c:tx>
          <c:val>
            <c:numRef>
              <c:f>Sheet1!$B$131:$R$131</c:f>
              <c:numCache>
                <c:formatCode>General</c:formatCode>
                <c:ptCount val="17"/>
                <c:pt idx="0">
                  <c:v>2.604156</c:v>
                </c:pt>
                <c:pt idx="1">
                  <c:v>3.363041</c:v>
                </c:pt>
                <c:pt idx="2">
                  <c:v>3.305235</c:v>
                </c:pt>
                <c:pt idx="3">
                  <c:v>3.162233</c:v>
                </c:pt>
                <c:pt idx="4">
                  <c:v>3.021045</c:v>
                </c:pt>
                <c:pt idx="5">
                  <c:v>2.912863</c:v>
                </c:pt>
                <c:pt idx="6">
                  <c:v>2.815218</c:v>
                </c:pt>
                <c:pt idx="7">
                  <c:v>2.722294</c:v>
                </c:pt>
                <c:pt idx="8">
                  <c:v>2.722278</c:v>
                </c:pt>
                <c:pt idx="9">
                  <c:v>1.036688</c:v>
                </c:pt>
                <c:pt idx="10">
                  <c:v>0.361026</c:v>
                </c:pt>
                <c:pt idx="11">
                  <c:v>0.116961</c:v>
                </c:pt>
                <c:pt idx="12">
                  <c:v>0.044728</c:v>
                </c:pt>
                <c:pt idx="13">
                  <c:v>0.016024</c:v>
                </c:pt>
                <c:pt idx="14">
                  <c:v>0.005492</c:v>
                </c:pt>
                <c:pt idx="15">
                  <c:v>0.002401</c:v>
                </c:pt>
                <c:pt idx="16">
                  <c:v>0.002158</c:v>
                </c:pt>
              </c:numCache>
            </c:numRef>
          </c:val>
          <c:smooth val="0"/>
        </c:ser>
        <c:ser>
          <c:idx val="2"/>
          <c:order val="2"/>
          <c:tx>
            <c:v>1431</c:v>
          </c:tx>
          <c:val>
            <c:numRef>
              <c:f>Sheet1!$B$132:$R$132</c:f>
              <c:numCache>
                <c:formatCode>General</c:formatCode>
                <c:ptCount val="17"/>
                <c:pt idx="0">
                  <c:v>1.051108</c:v>
                </c:pt>
                <c:pt idx="1">
                  <c:v>1.241798</c:v>
                </c:pt>
                <c:pt idx="2">
                  <c:v>1.34156</c:v>
                </c:pt>
                <c:pt idx="3">
                  <c:v>1.361052</c:v>
                </c:pt>
                <c:pt idx="4">
                  <c:v>1.320265</c:v>
                </c:pt>
                <c:pt idx="5">
                  <c:v>1.291298</c:v>
                </c:pt>
                <c:pt idx="6">
                  <c:v>1.288256</c:v>
                </c:pt>
                <c:pt idx="7">
                  <c:v>1.282584</c:v>
                </c:pt>
                <c:pt idx="8">
                  <c:v>1.282932</c:v>
                </c:pt>
                <c:pt idx="9">
                  <c:v>0.771426</c:v>
                </c:pt>
                <c:pt idx="10">
                  <c:v>0.445808</c:v>
                </c:pt>
                <c:pt idx="11">
                  <c:v>0.238087</c:v>
                </c:pt>
                <c:pt idx="12">
                  <c:v>0.112662</c:v>
                </c:pt>
                <c:pt idx="13">
                  <c:v>0.057312</c:v>
                </c:pt>
                <c:pt idx="14">
                  <c:v>0.025632</c:v>
                </c:pt>
                <c:pt idx="15">
                  <c:v>0.015751</c:v>
                </c:pt>
                <c:pt idx="16">
                  <c:v>0.009855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931144"/>
        <c:axId val="2138211960"/>
      </c:lineChart>
      <c:catAx>
        <c:axId val="2138931144"/>
        <c:scaling>
          <c:orientation val="minMax"/>
        </c:scaling>
        <c:delete val="0"/>
        <c:axPos val="b"/>
        <c:majorTickMark val="out"/>
        <c:minorTickMark val="none"/>
        <c:tickLblPos val="nextTo"/>
        <c:crossAx val="2138211960"/>
        <c:crosses val="autoZero"/>
        <c:auto val="1"/>
        <c:lblAlgn val="ctr"/>
        <c:lblOffset val="100"/>
        <c:noMultiLvlLbl val="0"/>
      </c:catAx>
      <c:valAx>
        <c:axId val="2138211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89311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1048.5</c:v>
          </c:tx>
          <c:val>
            <c:numRef>
              <c:f>Sheet1!$B$152:$N$152</c:f>
              <c:numCache>
                <c:formatCode>General</c:formatCode>
                <c:ptCount val="13"/>
                <c:pt idx="0">
                  <c:v>0.23791</c:v>
                </c:pt>
                <c:pt idx="1">
                  <c:v>0.226989</c:v>
                </c:pt>
                <c:pt idx="2">
                  <c:v>0.217129</c:v>
                </c:pt>
                <c:pt idx="3">
                  <c:v>0.209544</c:v>
                </c:pt>
                <c:pt idx="4">
                  <c:v>0.204208</c:v>
                </c:pt>
                <c:pt idx="5">
                  <c:v>0.198233</c:v>
                </c:pt>
                <c:pt idx="6">
                  <c:v>0.191632</c:v>
                </c:pt>
                <c:pt idx="7">
                  <c:v>0.184767</c:v>
                </c:pt>
                <c:pt idx="8">
                  <c:v>0.184736</c:v>
                </c:pt>
                <c:pt idx="9">
                  <c:v>0.073167</c:v>
                </c:pt>
                <c:pt idx="10">
                  <c:v>0.049604</c:v>
                </c:pt>
                <c:pt idx="11">
                  <c:v>0.009827</c:v>
                </c:pt>
                <c:pt idx="12">
                  <c:v>0.007942</c:v>
                </c:pt>
              </c:numCache>
            </c:numRef>
          </c:val>
          <c:smooth val="0"/>
        </c:ser>
        <c:ser>
          <c:idx val="1"/>
          <c:order val="1"/>
          <c:tx>
            <c:v>1060.5</c:v>
          </c:tx>
          <c:val>
            <c:numRef>
              <c:f>Sheet1!$B$153:$N$153</c:f>
              <c:numCache>
                <c:formatCode>General</c:formatCode>
                <c:ptCount val="13"/>
                <c:pt idx="0">
                  <c:v>0.23791</c:v>
                </c:pt>
                <c:pt idx="1">
                  <c:v>0.226989</c:v>
                </c:pt>
                <c:pt idx="2">
                  <c:v>0.217129</c:v>
                </c:pt>
                <c:pt idx="3">
                  <c:v>0.209544</c:v>
                </c:pt>
                <c:pt idx="4">
                  <c:v>0.204208</c:v>
                </c:pt>
                <c:pt idx="5">
                  <c:v>0.198233</c:v>
                </c:pt>
                <c:pt idx="6">
                  <c:v>0.191632</c:v>
                </c:pt>
                <c:pt idx="7">
                  <c:v>0.184767</c:v>
                </c:pt>
                <c:pt idx="8">
                  <c:v>0.184736</c:v>
                </c:pt>
                <c:pt idx="9">
                  <c:v>0.073167</c:v>
                </c:pt>
                <c:pt idx="10">
                  <c:v>0.049604</c:v>
                </c:pt>
                <c:pt idx="11">
                  <c:v>0.009827</c:v>
                </c:pt>
                <c:pt idx="12">
                  <c:v>0.007942</c:v>
                </c:pt>
              </c:numCache>
            </c:numRef>
          </c:val>
          <c:smooth val="0"/>
        </c:ser>
        <c:ser>
          <c:idx val="2"/>
          <c:order val="2"/>
          <c:tx>
            <c:v>23</c:v>
          </c:tx>
          <c:val>
            <c:numRef>
              <c:f>Sheet1!$B$154:$N$154</c:f>
              <c:numCache>
                <c:formatCode>General</c:formatCode>
                <c:ptCount val="13"/>
                <c:pt idx="0">
                  <c:v>0.077256</c:v>
                </c:pt>
                <c:pt idx="1">
                  <c:v>0.063605</c:v>
                </c:pt>
                <c:pt idx="2">
                  <c:v>0.04764</c:v>
                </c:pt>
                <c:pt idx="3">
                  <c:v>0.047989</c:v>
                </c:pt>
                <c:pt idx="4">
                  <c:v>0.045051</c:v>
                </c:pt>
                <c:pt idx="5">
                  <c:v>0.041234</c:v>
                </c:pt>
                <c:pt idx="6">
                  <c:v>0.035185</c:v>
                </c:pt>
                <c:pt idx="7">
                  <c:v>0.02955</c:v>
                </c:pt>
                <c:pt idx="8">
                  <c:v>0.029541</c:v>
                </c:pt>
                <c:pt idx="9">
                  <c:v>0.046755</c:v>
                </c:pt>
                <c:pt idx="10">
                  <c:v>0.017677</c:v>
                </c:pt>
                <c:pt idx="11">
                  <c:v>0.01762</c:v>
                </c:pt>
                <c:pt idx="12">
                  <c:v>0.019986</c:v>
                </c:pt>
              </c:numCache>
            </c:numRef>
          </c:val>
          <c:smooth val="0"/>
        </c:ser>
        <c:ser>
          <c:idx val="3"/>
          <c:order val="3"/>
          <c:tx>
            <c:v>72.5</c:v>
          </c:tx>
          <c:val>
            <c:numRef>
              <c:f>Sheet1!$B$155:$N$155</c:f>
              <c:numCache>
                <c:formatCode>General</c:formatCode>
                <c:ptCount val="13"/>
                <c:pt idx="0">
                  <c:v>0.071591</c:v>
                </c:pt>
                <c:pt idx="1">
                  <c:v>0.06198</c:v>
                </c:pt>
                <c:pt idx="2">
                  <c:v>0.049351</c:v>
                </c:pt>
                <c:pt idx="3">
                  <c:v>0.038428</c:v>
                </c:pt>
                <c:pt idx="4">
                  <c:v>0.028156</c:v>
                </c:pt>
                <c:pt idx="5">
                  <c:v>0.027058</c:v>
                </c:pt>
                <c:pt idx="6">
                  <c:v>0.026207</c:v>
                </c:pt>
                <c:pt idx="7">
                  <c:v>0.025837</c:v>
                </c:pt>
                <c:pt idx="8">
                  <c:v>0.025843</c:v>
                </c:pt>
                <c:pt idx="9">
                  <c:v>0.02302</c:v>
                </c:pt>
                <c:pt idx="10">
                  <c:v>0.057662</c:v>
                </c:pt>
                <c:pt idx="11">
                  <c:v>0.063265</c:v>
                </c:pt>
                <c:pt idx="12">
                  <c:v>0.021418</c:v>
                </c:pt>
              </c:numCache>
            </c:numRef>
          </c:val>
          <c:smooth val="0"/>
        </c:ser>
        <c:ser>
          <c:idx val="4"/>
          <c:order val="4"/>
          <c:tx>
            <c:v>626.5</c:v>
          </c:tx>
          <c:val>
            <c:numRef>
              <c:f>Sheet1!$B$156:$N$156</c:f>
              <c:numCache>
                <c:formatCode>General</c:formatCode>
                <c:ptCount val="13"/>
                <c:pt idx="0">
                  <c:v>0.014942</c:v>
                </c:pt>
                <c:pt idx="1">
                  <c:v>0.015208</c:v>
                </c:pt>
                <c:pt idx="2">
                  <c:v>0.017071</c:v>
                </c:pt>
                <c:pt idx="3">
                  <c:v>0.016657</c:v>
                </c:pt>
                <c:pt idx="4">
                  <c:v>0.016295</c:v>
                </c:pt>
                <c:pt idx="5">
                  <c:v>0.015138</c:v>
                </c:pt>
                <c:pt idx="6">
                  <c:v>0.014059</c:v>
                </c:pt>
                <c:pt idx="7">
                  <c:v>0.013441</c:v>
                </c:pt>
                <c:pt idx="8">
                  <c:v>0.013441</c:v>
                </c:pt>
                <c:pt idx="9">
                  <c:v>0.014303</c:v>
                </c:pt>
                <c:pt idx="10">
                  <c:v>0.01303</c:v>
                </c:pt>
                <c:pt idx="11">
                  <c:v>0.01264</c:v>
                </c:pt>
                <c:pt idx="12">
                  <c:v>0.012474</c:v>
                </c:pt>
              </c:numCache>
            </c:numRef>
          </c:val>
          <c:smooth val="0"/>
        </c:ser>
        <c:ser>
          <c:idx val="5"/>
          <c:order val="5"/>
          <c:tx>
            <c:v>671</c:v>
          </c:tx>
          <c:val>
            <c:numRef>
              <c:f>Sheet1!$B$157:$N$157</c:f>
              <c:numCache>
                <c:formatCode>General</c:formatCode>
                <c:ptCount val="13"/>
                <c:pt idx="0">
                  <c:v>0.009847</c:v>
                </c:pt>
                <c:pt idx="1">
                  <c:v>0.010754</c:v>
                </c:pt>
                <c:pt idx="2">
                  <c:v>0.012688</c:v>
                </c:pt>
                <c:pt idx="3">
                  <c:v>0.011794</c:v>
                </c:pt>
                <c:pt idx="4">
                  <c:v>0.011876</c:v>
                </c:pt>
                <c:pt idx="5">
                  <c:v>0.012205</c:v>
                </c:pt>
                <c:pt idx="6">
                  <c:v>0.01282</c:v>
                </c:pt>
                <c:pt idx="7">
                  <c:v>0.013293</c:v>
                </c:pt>
                <c:pt idx="8">
                  <c:v>0.013287</c:v>
                </c:pt>
                <c:pt idx="9">
                  <c:v>0.012387</c:v>
                </c:pt>
                <c:pt idx="10">
                  <c:v>0.012521</c:v>
                </c:pt>
                <c:pt idx="11">
                  <c:v>0.012095</c:v>
                </c:pt>
                <c:pt idx="12">
                  <c:v>0.014683</c:v>
                </c:pt>
              </c:numCache>
            </c:numRef>
          </c:val>
          <c:smooth val="0"/>
        </c:ser>
        <c:ser>
          <c:idx val="6"/>
          <c:order val="6"/>
          <c:tx>
            <c:v>1249.5</c:v>
          </c:tx>
          <c:val>
            <c:numRef>
              <c:f>Sheet1!$B$158:$N$158</c:f>
              <c:numCache>
                <c:formatCode>General</c:formatCode>
                <c:ptCount val="13"/>
                <c:pt idx="0">
                  <c:v>0.004345</c:v>
                </c:pt>
                <c:pt idx="1">
                  <c:v>0.001713</c:v>
                </c:pt>
                <c:pt idx="2">
                  <c:v>0.00296</c:v>
                </c:pt>
                <c:pt idx="3">
                  <c:v>0.003147</c:v>
                </c:pt>
                <c:pt idx="4">
                  <c:v>0.002763</c:v>
                </c:pt>
                <c:pt idx="5">
                  <c:v>0.002362</c:v>
                </c:pt>
                <c:pt idx="6">
                  <c:v>0.002292</c:v>
                </c:pt>
                <c:pt idx="7">
                  <c:v>0.002043</c:v>
                </c:pt>
                <c:pt idx="8">
                  <c:v>0.002052</c:v>
                </c:pt>
                <c:pt idx="9">
                  <c:v>0.002272</c:v>
                </c:pt>
                <c:pt idx="10">
                  <c:v>0.002279</c:v>
                </c:pt>
                <c:pt idx="11">
                  <c:v>0.002227</c:v>
                </c:pt>
                <c:pt idx="12">
                  <c:v>0.00217</c:v>
                </c:pt>
              </c:numCache>
            </c:numRef>
          </c:val>
          <c:smooth val="0"/>
        </c:ser>
        <c:ser>
          <c:idx val="7"/>
          <c:order val="7"/>
          <c:tx>
            <c:v>2884.5</c:v>
          </c:tx>
          <c:val>
            <c:numRef>
              <c:f>Sheet1!$B$159:$N$159</c:f>
              <c:numCache>
                <c:formatCode>General</c:formatCode>
                <c:ptCount val="13"/>
                <c:pt idx="0">
                  <c:v>0.002194</c:v>
                </c:pt>
                <c:pt idx="1">
                  <c:v>0.001301</c:v>
                </c:pt>
                <c:pt idx="2">
                  <c:v>0.001107</c:v>
                </c:pt>
                <c:pt idx="3">
                  <c:v>0.001082</c:v>
                </c:pt>
                <c:pt idx="4">
                  <c:v>0.001013</c:v>
                </c:pt>
                <c:pt idx="5">
                  <c:v>0.000892</c:v>
                </c:pt>
                <c:pt idx="6">
                  <c:v>0.000856</c:v>
                </c:pt>
                <c:pt idx="7">
                  <c:v>0.000842</c:v>
                </c:pt>
                <c:pt idx="8">
                  <c:v>0.000851</c:v>
                </c:pt>
                <c:pt idx="9">
                  <c:v>0.001008</c:v>
                </c:pt>
                <c:pt idx="10">
                  <c:v>0.000966</c:v>
                </c:pt>
                <c:pt idx="11">
                  <c:v>0.000626</c:v>
                </c:pt>
                <c:pt idx="12">
                  <c:v>0.000843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227608"/>
        <c:axId val="-2119002952"/>
      </c:lineChart>
      <c:catAx>
        <c:axId val="21382276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9002952"/>
        <c:crosses val="autoZero"/>
        <c:auto val="1"/>
        <c:lblAlgn val="ctr"/>
        <c:lblOffset val="100"/>
        <c:noMultiLvlLbl val="0"/>
      </c:catAx>
      <c:valAx>
        <c:axId val="-2119002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82276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1220.5</c:v>
          </c:tx>
          <c:val>
            <c:numRef>
              <c:f>Sheet1!$B$180:$N$180</c:f>
              <c:numCache>
                <c:formatCode>General</c:formatCode>
                <c:ptCount val="13"/>
                <c:pt idx="0">
                  <c:v>0.320409</c:v>
                </c:pt>
                <c:pt idx="1">
                  <c:v>0.308968</c:v>
                </c:pt>
                <c:pt idx="2">
                  <c:v>0.298825</c:v>
                </c:pt>
                <c:pt idx="3">
                  <c:v>0.288497</c:v>
                </c:pt>
                <c:pt idx="4">
                  <c:v>0.27799</c:v>
                </c:pt>
                <c:pt idx="5">
                  <c:v>0.267771</c:v>
                </c:pt>
                <c:pt idx="6">
                  <c:v>0.258047</c:v>
                </c:pt>
                <c:pt idx="7">
                  <c:v>0.248865</c:v>
                </c:pt>
                <c:pt idx="8">
                  <c:v>0.248848</c:v>
                </c:pt>
                <c:pt idx="9">
                  <c:v>0.137427</c:v>
                </c:pt>
                <c:pt idx="10">
                  <c:v>0.083057</c:v>
                </c:pt>
                <c:pt idx="11">
                  <c:v>0.053483</c:v>
                </c:pt>
                <c:pt idx="12">
                  <c:v>0.036962</c:v>
                </c:pt>
              </c:numCache>
            </c:numRef>
          </c:val>
          <c:smooth val="0"/>
        </c:ser>
        <c:ser>
          <c:idx val="1"/>
          <c:order val="1"/>
          <c:tx>
            <c:v>1660.5</c:v>
          </c:tx>
          <c:val>
            <c:numRef>
              <c:f>Sheet1!$B$181:$N$181</c:f>
              <c:numCache>
                <c:formatCode>General</c:formatCode>
                <c:ptCount val="13"/>
                <c:pt idx="0">
                  <c:v>0.125405</c:v>
                </c:pt>
                <c:pt idx="1">
                  <c:v>0.114543</c:v>
                </c:pt>
                <c:pt idx="2">
                  <c:v>0.109564</c:v>
                </c:pt>
                <c:pt idx="3">
                  <c:v>0.107154</c:v>
                </c:pt>
                <c:pt idx="4">
                  <c:v>0.104718</c:v>
                </c:pt>
                <c:pt idx="5">
                  <c:v>0.102449</c:v>
                </c:pt>
                <c:pt idx="6">
                  <c:v>0.100047</c:v>
                </c:pt>
                <c:pt idx="7">
                  <c:v>0.09767</c:v>
                </c:pt>
                <c:pt idx="8">
                  <c:v>0.097667</c:v>
                </c:pt>
                <c:pt idx="9">
                  <c:v>0.065656</c:v>
                </c:pt>
                <c:pt idx="10">
                  <c:v>0.044859</c:v>
                </c:pt>
                <c:pt idx="11">
                  <c:v>0.032751</c:v>
                </c:pt>
                <c:pt idx="12">
                  <c:v>0.024419</c:v>
                </c:pt>
              </c:numCache>
            </c:numRef>
          </c:val>
          <c:smooth val="0"/>
        </c:ser>
        <c:ser>
          <c:idx val="2"/>
          <c:order val="2"/>
          <c:tx>
            <c:v>80</c:v>
          </c:tx>
          <c:val>
            <c:numRef>
              <c:f>Sheet1!$B$182:$N$182</c:f>
              <c:numCache>
                <c:formatCode>General</c:formatCode>
                <c:ptCount val="13"/>
                <c:pt idx="0">
                  <c:v>0.048668</c:v>
                </c:pt>
                <c:pt idx="1">
                  <c:v>0.064969</c:v>
                </c:pt>
                <c:pt idx="2">
                  <c:v>0.052427</c:v>
                </c:pt>
                <c:pt idx="3">
                  <c:v>0.039334</c:v>
                </c:pt>
                <c:pt idx="4">
                  <c:v>0.028477</c:v>
                </c:pt>
                <c:pt idx="5">
                  <c:v>0.025997</c:v>
                </c:pt>
                <c:pt idx="6">
                  <c:v>0.027903</c:v>
                </c:pt>
                <c:pt idx="7">
                  <c:v>0.030369</c:v>
                </c:pt>
                <c:pt idx="8">
                  <c:v>0.030398</c:v>
                </c:pt>
                <c:pt idx="9">
                  <c:v>0.035092</c:v>
                </c:pt>
                <c:pt idx="10">
                  <c:v>0.032966</c:v>
                </c:pt>
                <c:pt idx="11">
                  <c:v>0.033592</c:v>
                </c:pt>
                <c:pt idx="12">
                  <c:v>0.039848</c:v>
                </c:pt>
              </c:numCache>
            </c:numRef>
          </c:val>
          <c:smooth val="0"/>
        </c:ser>
        <c:ser>
          <c:idx val="3"/>
          <c:order val="3"/>
          <c:tx>
            <c:v>671.5</c:v>
          </c:tx>
          <c:val>
            <c:numRef>
              <c:f>Sheet1!$B$183:$N$183</c:f>
              <c:numCache>
                <c:formatCode>General</c:formatCode>
                <c:ptCount val="13"/>
                <c:pt idx="0">
                  <c:v>0.022256</c:v>
                </c:pt>
                <c:pt idx="1">
                  <c:v>0.019322</c:v>
                </c:pt>
                <c:pt idx="2">
                  <c:v>0.01654</c:v>
                </c:pt>
                <c:pt idx="3">
                  <c:v>0.015517</c:v>
                </c:pt>
                <c:pt idx="4">
                  <c:v>0.015283</c:v>
                </c:pt>
                <c:pt idx="5">
                  <c:v>0.015928</c:v>
                </c:pt>
                <c:pt idx="6">
                  <c:v>0.016361</c:v>
                </c:pt>
                <c:pt idx="7">
                  <c:v>0.016962</c:v>
                </c:pt>
                <c:pt idx="8">
                  <c:v>0.01695</c:v>
                </c:pt>
                <c:pt idx="9">
                  <c:v>0.015833</c:v>
                </c:pt>
                <c:pt idx="10">
                  <c:v>0.014342</c:v>
                </c:pt>
                <c:pt idx="11">
                  <c:v>0.015034</c:v>
                </c:pt>
                <c:pt idx="12">
                  <c:v>0.015038</c:v>
                </c:pt>
              </c:numCache>
            </c:numRef>
          </c:val>
          <c:smooth val="0"/>
        </c:ser>
        <c:ser>
          <c:idx val="4"/>
          <c:order val="4"/>
          <c:tx>
            <c:v>1394</c:v>
          </c:tx>
          <c:val>
            <c:numRef>
              <c:f>Sheet1!$B$184:$N$184</c:f>
              <c:numCache>
                <c:formatCode>General</c:formatCode>
                <c:ptCount val="13"/>
                <c:pt idx="0">
                  <c:v>0.003408</c:v>
                </c:pt>
                <c:pt idx="1">
                  <c:v>0.003525</c:v>
                </c:pt>
                <c:pt idx="2">
                  <c:v>0.003595</c:v>
                </c:pt>
                <c:pt idx="3">
                  <c:v>0.003083</c:v>
                </c:pt>
                <c:pt idx="4">
                  <c:v>0.002929</c:v>
                </c:pt>
                <c:pt idx="5">
                  <c:v>0.002381</c:v>
                </c:pt>
                <c:pt idx="6">
                  <c:v>0.002589</c:v>
                </c:pt>
                <c:pt idx="7">
                  <c:v>0.002882</c:v>
                </c:pt>
                <c:pt idx="8">
                  <c:v>0.002872</c:v>
                </c:pt>
                <c:pt idx="9">
                  <c:v>0.002518</c:v>
                </c:pt>
                <c:pt idx="10">
                  <c:v>0.001954</c:v>
                </c:pt>
                <c:pt idx="11">
                  <c:v>0.002504</c:v>
                </c:pt>
                <c:pt idx="12">
                  <c:v>0.002209</c:v>
                </c:pt>
              </c:numCache>
            </c:numRef>
          </c:val>
          <c:smooth val="0"/>
        </c:ser>
        <c:ser>
          <c:idx val="5"/>
          <c:order val="5"/>
          <c:tx>
            <c:v>1027</c:v>
          </c:tx>
          <c:val>
            <c:numRef>
              <c:f>Sheet1!$B$185:$N$185</c:f>
              <c:numCache>
                <c:formatCode>General</c:formatCode>
                <c:ptCount val="13"/>
                <c:pt idx="0">
                  <c:v>0.002416</c:v>
                </c:pt>
                <c:pt idx="1">
                  <c:v>0.002843</c:v>
                </c:pt>
                <c:pt idx="2">
                  <c:v>0.002177</c:v>
                </c:pt>
                <c:pt idx="3">
                  <c:v>0.001354</c:v>
                </c:pt>
                <c:pt idx="4">
                  <c:v>0.001366</c:v>
                </c:pt>
                <c:pt idx="5">
                  <c:v>0.001445</c:v>
                </c:pt>
                <c:pt idx="6">
                  <c:v>0.00136</c:v>
                </c:pt>
                <c:pt idx="7">
                  <c:v>0.001476</c:v>
                </c:pt>
                <c:pt idx="8">
                  <c:v>0.001498</c:v>
                </c:pt>
                <c:pt idx="9">
                  <c:v>0.001918</c:v>
                </c:pt>
                <c:pt idx="10">
                  <c:v>0.002467</c:v>
                </c:pt>
                <c:pt idx="11">
                  <c:v>0.002657</c:v>
                </c:pt>
                <c:pt idx="12">
                  <c:v>0.002708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6612008"/>
        <c:axId val="-2116623992"/>
      </c:lineChart>
      <c:catAx>
        <c:axId val="-211661200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6623992"/>
        <c:crosses val="autoZero"/>
        <c:auto val="1"/>
        <c:lblAlgn val="ctr"/>
        <c:lblOffset val="100"/>
        <c:noMultiLvlLbl val="0"/>
      </c:catAx>
      <c:valAx>
        <c:axId val="-2116623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6612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1316</c:v>
          </c:tx>
          <c:val>
            <c:numRef>
              <c:f>Sheet1!$B$208:$S$208</c:f>
              <c:numCache>
                <c:formatCode>General</c:formatCode>
                <c:ptCount val="18"/>
                <c:pt idx="0">
                  <c:v>9.578699</c:v>
                </c:pt>
                <c:pt idx="1">
                  <c:v>7.455725</c:v>
                </c:pt>
                <c:pt idx="2">
                  <c:v>7.05188</c:v>
                </c:pt>
                <c:pt idx="3">
                  <c:v>7.45736</c:v>
                </c:pt>
                <c:pt idx="4">
                  <c:v>7.665588</c:v>
                </c:pt>
                <c:pt idx="5">
                  <c:v>7.737152</c:v>
                </c:pt>
                <c:pt idx="6">
                  <c:v>7.802278</c:v>
                </c:pt>
                <c:pt idx="7">
                  <c:v>7.843568</c:v>
                </c:pt>
                <c:pt idx="8">
                  <c:v>7.843457</c:v>
                </c:pt>
                <c:pt idx="9">
                  <c:v>3.391415</c:v>
                </c:pt>
                <c:pt idx="10">
                  <c:v>0.844509</c:v>
                </c:pt>
                <c:pt idx="11">
                  <c:v>0.186141</c:v>
                </c:pt>
                <c:pt idx="12">
                  <c:v>0.0576</c:v>
                </c:pt>
                <c:pt idx="13">
                  <c:v>0.00768</c:v>
                </c:pt>
                <c:pt idx="14">
                  <c:v>0.003281</c:v>
                </c:pt>
                <c:pt idx="15">
                  <c:v>0.001591</c:v>
                </c:pt>
                <c:pt idx="16">
                  <c:v>0.001644</c:v>
                </c:pt>
                <c:pt idx="17">
                  <c:v>0.001185</c:v>
                </c:pt>
              </c:numCache>
            </c:numRef>
          </c:val>
          <c:smooth val="0"/>
        </c:ser>
        <c:ser>
          <c:idx val="1"/>
          <c:order val="1"/>
          <c:tx>
            <c:v>1843</c:v>
          </c:tx>
          <c:val>
            <c:numRef>
              <c:f>Sheet1!$B$209:$S$209</c:f>
              <c:numCache>
                <c:formatCode>General</c:formatCode>
                <c:ptCount val="18"/>
                <c:pt idx="0">
                  <c:v>1.671237</c:v>
                </c:pt>
                <c:pt idx="1">
                  <c:v>1.458959</c:v>
                </c:pt>
                <c:pt idx="2">
                  <c:v>1.16903</c:v>
                </c:pt>
                <c:pt idx="3">
                  <c:v>1.014507</c:v>
                </c:pt>
                <c:pt idx="4">
                  <c:v>0.928876</c:v>
                </c:pt>
                <c:pt idx="5">
                  <c:v>0.848813</c:v>
                </c:pt>
                <c:pt idx="6">
                  <c:v>0.770342</c:v>
                </c:pt>
                <c:pt idx="7">
                  <c:v>0.707018</c:v>
                </c:pt>
                <c:pt idx="8">
                  <c:v>0.706973</c:v>
                </c:pt>
                <c:pt idx="9">
                  <c:v>0.251032</c:v>
                </c:pt>
                <c:pt idx="10">
                  <c:v>0.090311</c:v>
                </c:pt>
                <c:pt idx="11">
                  <c:v>0.025227</c:v>
                </c:pt>
                <c:pt idx="12">
                  <c:v>0.008766</c:v>
                </c:pt>
                <c:pt idx="13">
                  <c:v>0.002322</c:v>
                </c:pt>
                <c:pt idx="14">
                  <c:v>0.001216</c:v>
                </c:pt>
                <c:pt idx="15">
                  <c:v>0.001152</c:v>
                </c:pt>
                <c:pt idx="16">
                  <c:v>0.001011</c:v>
                </c:pt>
                <c:pt idx="17">
                  <c:v>0.000736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6448104"/>
        <c:axId val="-2116442488"/>
      </c:lineChart>
      <c:catAx>
        <c:axId val="-2116448104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6442488"/>
        <c:crosses val="autoZero"/>
        <c:auto val="1"/>
        <c:lblAlgn val="ctr"/>
        <c:lblOffset val="100"/>
        <c:noMultiLvlLbl val="0"/>
      </c:catAx>
      <c:valAx>
        <c:axId val="-2116442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6448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1415.5</c:v>
          </c:tx>
          <c:val>
            <c:numRef>
              <c:f>Sheet1!$B$230:$S$230</c:f>
              <c:numCache>
                <c:formatCode>General</c:formatCode>
                <c:ptCount val="18"/>
                <c:pt idx="0">
                  <c:v>2.542948</c:v>
                </c:pt>
                <c:pt idx="1">
                  <c:v>4.45456</c:v>
                </c:pt>
                <c:pt idx="2">
                  <c:v>4.611139</c:v>
                </c:pt>
                <c:pt idx="3">
                  <c:v>4.550742</c:v>
                </c:pt>
                <c:pt idx="4">
                  <c:v>4.430975</c:v>
                </c:pt>
                <c:pt idx="5">
                  <c:v>4.376143</c:v>
                </c:pt>
                <c:pt idx="6">
                  <c:v>4.433749</c:v>
                </c:pt>
                <c:pt idx="7">
                  <c:v>4.488978</c:v>
                </c:pt>
                <c:pt idx="8">
                  <c:v>4.489138</c:v>
                </c:pt>
                <c:pt idx="9">
                  <c:v>1.132873</c:v>
                </c:pt>
                <c:pt idx="10">
                  <c:v>0.181971</c:v>
                </c:pt>
                <c:pt idx="11">
                  <c:v>0.037538</c:v>
                </c:pt>
                <c:pt idx="12">
                  <c:v>0.019429</c:v>
                </c:pt>
                <c:pt idx="13">
                  <c:v>0.006792</c:v>
                </c:pt>
                <c:pt idx="14">
                  <c:v>0.001748</c:v>
                </c:pt>
                <c:pt idx="15">
                  <c:v>0.001422</c:v>
                </c:pt>
                <c:pt idx="16">
                  <c:v>0.000945</c:v>
                </c:pt>
                <c:pt idx="17">
                  <c:v>0.001384</c:v>
                </c:pt>
              </c:numCache>
            </c:numRef>
          </c:val>
          <c:smooth val="0"/>
        </c:ser>
        <c:ser>
          <c:idx val="1"/>
          <c:order val="1"/>
          <c:tx>
            <c:v>1406</c:v>
          </c:tx>
          <c:val>
            <c:numRef>
              <c:f>Sheet1!$B$231:$S$231</c:f>
              <c:numCache>
                <c:formatCode>General</c:formatCode>
                <c:ptCount val="18"/>
                <c:pt idx="0">
                  <c:v>2.395723</c:v>
                </c:pt>
                <c:pt idx="1">
                  <c:v>4.45456</c:v>
                </c:pt>
                <c:pt idx="2">
                  <c:v>4.611139</c:v>
                </c:pt>
                <c:pt idx="3">
                  <c:v>4.550742</c:v>
                </c:pt>
                <c:pt idx="4">
                  <c:v>4.430975</c:v>
                </c:pt>
                <c:pt idx="5">
                  <c:v>4.376143</c:v>
                </c:pt>
                <c:pt idx="6">
                  <c:v>4.433749</c:v>
                </c:pt>
                <c:pt idx="7">
                  <c:v>4.488978</c:v>
                </c:pt>
                <c:pt idx="8">
                  <c:v>4.489138</c:v>
                </c:pt>
                <c:pt idx="9">
                  <c:v>1.132873</c:v>
                </c:pt>
                <c:pt idx="10">
                  <c:v>0.181971</c:v>
                </c:pt>
                <c:pt idx="11">
                  <c:v>0.037538</c:v>
                </c:pt>
                <c:pt idx="12">
                  <c:v>0.019429</c:v>
                </c:pt>
                <c:pt idx="13">
                  <c:v>0.006792</c:v>
                </c:pt>
                <c:pt idx="14">
                  <c:v>0.001748</c:v>
                </c:pt>
                <c:pt idx="15">
                  <c:v>0.001422</c:v>
                </c:pt>
                <c:pt idx="16">
                  <c:v>0.001156</c:v>
                </c:pt>
                <c:pt idx="17">
                  <c:v>0.001001</c:v>
                </c:pt>
              </c:numCache>
            </c:numRef>
          </c:val>
          <c:smooth val="0"/>
        </c:ser>
        <c:ser>
          <c:idx val="2"/>
          <c:order val="2"/>
          <c:tx>
            <c:v>529.5</c:v>
          </c:tx>
          <c:val>
            <c:numRef>
              <c:f>Sheet1!$B$232:$S$232</c:f>
              <c:numCache>
                <c:formatCode>General</c:formatCode>
                <c:ptCount val="18"/>
                <c:pt idx="0">
                  <c:v>1.213945</c:v>
                </c:pt>
                <c:pt idx="1">
                  <c:v>1.272652</c:v>
                </c:pt>
                <c:pt idx="2">
                  <c:v>1.010477</c:v>
                </c:pt>
                <c:pt idx="3">
                  <c:v>0.773524</c:v>
                </c:pt>
                <c:pt idx="4">
                  <c:v>0.588357</c:v>
                </c:pt>
                <c:pt idx="5">
                  <c:v>0.477834</c:v>
                </c:pt>
                <c:pt idx="6">
                  <c:v>0.395056</c:v>
                </c:pt>
                <c:pt idx="7">
                  <c:v>0.332463</c:v>
                </c:pt>
                <c:pt idx="8">
                  <c:v>0.33217</c:v>
                </c:pt>
                <c:pt idx="9">
                  <c:v>0.057236</c:v>
                </c:pt>
                <c:pt idx="10">
                  <c:v>0.014613</c:v>
                </c:pt>
                <c:pt idx="11">
                  <c:v>0.008959</c:v>
                </c:pt>
                <c:pt idx="12">
                  <c:v>0.006693</c:v>
                </c:pt>
                <c:pt idx="13">
                  <c:v>0.003887</c:v>
                </c:pt>
                <c:pt idx="14">
                  <c:v>0.006809</c:v>
                </c:pt>
                <c:pt idx="15">
                  <c:v>0.005005</c:v>
                </c:pt>
                <c:pt idx="16">
                  <c:v>0.004917</c:v>
                </c:pt>
                <c:pt idx="17">
                  <c:v>0.005576</c:v>
                </c:pt>
              </c:numCache>
            </c:numRef>
          </c:val>
          <c:smooth val="0"/>
        </c:ser>
        <c:ser>
          <c:idx val="3"/>
          <c:order val="3"/>
          <c:tx>
            <c:v>2145</c:v>
          </c:tx>
          <c:val>
            <c:numRef>
              <c:f>Sheet1!$B$233:$S$233</c:f>
              <c:numCache>
                <c:formatCode>General</c:formatCode>
                <c:ptCount val="18"/>
                <c:pt idx="0">
                  <c:v>0.508868</c:v>
                </c:pt>
                <c:pt idx="1">
                  <c:v>0.572358</c:v>
                </c:pt>
                <c:pt idx="2">
                  <c:v>0.63022</c:v>
                </c:pt>
                <c:pt idx="3">
                  <c:v>0.627104</c:v>
                </c:pt>
                <c:pt idx="4">
                  <c:v>0.601113</c:v>
                </c:pt>
                <c:pt idx="5">
                  <c:v>0.559825</c:v>
                </c:pt>
                <c:pt idx="6">
                  <c:v>0.515152</c:v>
                </c:pt>
                <c:pt idx="7">
                  <c:v>0.476856</c:v>
                </c:pt>
                <c:pt idx="8">
                  <c:v>0.476528</c:v>
                </c:pt>
                <c:pt idx="9">
                  <c:v>0.195392</c:v>
                </c:pt>
                <c:pt idx="10">
                  <c:v>0.056344</c:v>
                </c:pt>
                <c:pt idx="11">
                  <c:v>0.015833</c:v>
                </c:pt>
                <c:pt idx="12">
                  <c:v>0.00423</c:v>
                </c:pt>
                <c:pt idx="13">
                  <c:v>0.001178</c:v>
                </c:pt>
                <c:pt idx="14">
                  <c:v>0.000762</c:v>
                </c:pt>
                <c:pt idx="15">
                  <c:v>0.000256</c:v>
                </c:pt>
                <c:pt idx="16">
                  <c:v>0.000328</c:v>
                </c:pt>
                <c:pt idx="17">
                  <c:v>0.000457</c:v>
                </c:pt>
              </c:numCache>
            </c:numRef>
          </c:val>
          <c:smooth val="0"/>
        </c:ser>
        <c:ser>
          <c:idx val="4"/>
          <c:order val="4"/>
          <c:tx>
            <c:v>2641.5</c:v>
          </c:tx>
          <c:val>
            <c:numRef>
              <c:f>Sheet1!$B$234:$S$234</c:f>
              <c:numCache>
                <c:formatCode>General</c:formatCode>
                <c:ptCount val="18"/>
                <c:pt idx="0">
                  <c:v>0.266422</c:v>
                </c:pt>
                <c:pt idx="1">
                  <c:v>0.173016</c:v>
                </c:pt>
                <c:pt idx="2">
                  <c:v>0.147735</c:v>
                </c:pt>
                <c:pt idx="3">
                  <c:v>0.150029</c:v>
                </c:pt>
                <c:pt idx="4">
                  <c:v>0.147889</c:v>
                </c:pt>
                <c:pt idx="5">
                  <c:v>0.140866</c:v>
                </c:pt>
                <c:pt idx="6">
                  <c:v>0.13256</c:v>
                </c:pt>
                <c:pt idx="7">
                  <c:v>0.121324</c:v>
                </c:pt>
                <c:pt idx="8">
                  <c:v>0.121514</c:v>
                </c:pt>
                <c:pt idx="9">
                  <c:v>0.013894</c:v>
                </c:pt>
                <c:pt idx="10">
                  <c:v>0.003508</c:v>
                </c:pt>
                <c:pt idx="11">
                  <c:v>0.000794</c:v>
                </c:pt>
                <c:pt idx="12">
                  <c:v>0.00039</c:v>
                </c:pt>
                <c:pt idx="13">
                  <c:v>0.000235</c:v>
                </c:pt>
                <c:pt idx="14">
                  <c:v>0.000401</c:v>
                </c:pt>
                <c:pt idx="15">
                  <c:v>0.000443</c:v>
                </c:pt>
                <c:pt idx="16">
                  <c:v>0.000511</c:v>
                </c:pt>
                <c:pt idx="17">
                  <c:v>0.000486</c:v>
                </c:pt>
              </c:numCache>
            </c:numRef>
          </c:val>
          <c:smooth val="0"/>
        </c:ser>
        <c:ser>
          <c:idx val="5"/>
          <c:order val="5"/>
          <c:tx>
            <c:v>2810</c:v>
          </c:tx>
          <c:val>
            <c:numRef>
              <c:f>Sheet1!$B$235:$S$235</c:f>
              <c:numCache>
                <c:formatCode>General</c:formatCode>
                <c:ptCount val="18"/>
                <c:pt idx="0">
                  <c:v>0.221159</c:v>
                </c:pt>
                <c:pt idx="1">
                  <c:v>0.200078</c:v>
                </c:pt>
                <c:pt idx="2">
                  <c:v>0.142647</c:v>
                </c:pt>
                <c:pt idx="3">
                  <c:v>0.11979</c:v>
                </c:pt>
                <c:pt idx="4">
                  <c:v>0.107185</c:v>
                </c:pt>
                <c:pt idx="5">
                  <c:v>0.094302</c:v>
                </c:pt>
                <c:pt idx="6">
                  <c:v>0.081181</c:v>
                </c:pt>
                <c:pt idx="7">
                  <c:v>0.070519</c:v>
                </c:pt>
                <c:pt idx="8">
                  <c:v>0.070488</c:v>
                </c:pt>
                <c:pt idx="9">
                  <c:v>0.022486</c:v>
                </c:pt>
                <c:pt idx="10">
                  <c:v>0.00228</c:v>
                </c:pt>
                <c:pt idx="11">
                  <c:v>0.000794</c:v>
                </c:pt>
                <c:pt idx="12">
                  <c:v>0.000425</c:v>
                </c:pt>
                <c:pt idx="13">
                  <c:v>0.000402</c:v>
                </c:pt>
                <c:pt idx="14">
                  <c:v>0.000262</c:v>
                </c:pt>
                <c:pt idx="15">
                  <c:v>0.000573</c:v>
                </c:pt>
                <c:pt idx="16">
                  <c:v>0.000322</c:v>
                </c:pt>
                <c:pt idx="17">
                  <c:v>0.0004</c:v>
                </c:pt>
              </c:numCache>
            </c:numRef>
          </c:val>
          <c:smooth val="0"/>
        </c:ser>
        <c:ser>
          <c:idx val="6"/>
          <c:order val="6"/>
          <c:tx>
            <c:v>2072.5</c:v>
          </c:tx>
          <c:val>
            <c:numRef>
              <c:f>Sheet1!$B$236:$S$236</c:f>
              <c:numCache>
                <c:formatCode>General</c:formatCode>
                <c:ptCount val="18"/>
                <c:pt idx="0">
                  <c:v>0.212304</c:v>
                </c:pt>
                <c:pt idx="1">
                  <c:v>0.14574</c:v>
                </c:pt>
                <c:pt idx="2">
                  <c:v>0.073958</c:v>
                </c:pt>
                <c:pt idx="3">
                  <c:v>0.057985</c:v>
                </c:pt>
                <c:pt idx="4">
                  <c:v>0.064579</c:v>
                </c:pt>
                <c:pt idx="5">
                  <c:v>0.074129</c:v>
                </c:pt>
                <c:pt idx="6">
                  <c:v>0.082926</c:v>
                </c:pt>
                <c:pt idx="7">
                  <c:v>0.088365</c:v>
                </c:pt>
                <c:pt idx="8">
                  <c:v>0.088314</c:v>
                </c:pt>
                <c:pt idx="9">
                  <c:v>0.030716</c:v>
                </c:pt>
                <c:pt idx="10">
                  <c:v>0.015104</c:v>
                </c:pt>
                <c:pt idx="11">
                  <c:v>0.004627</c:v>
                </c:pt>
                <c:pt idx="12">
                  <c:v>0.001006</c:v>
                </c:pt>
                <c:pt idx="13">
                  <c:v>0.000519</c:v>
                </c:pt>
                <c:pt idx="14">
                  <c:v>0.000718</c:v>
                </c:pt>
                <c:pt idx="15">
                  <c:v>0.000636</c:v>
                </c:pt>
                <c:pt idx="16">
                  <c:v>0.000588</c:v>
                </c:pt>
                <c:pt idx="17">
                  <c:v>0.000622</c:v>
                </c:pt>
              </c:numCache>
            </c:numRef>
          </c:val>
          <c:smooth val="0"/>
        </c:ser>
        <c:ser>
          <c:idx val="7"/>
          <c:order val="7"/>
          <c:tx>
            <c:v>27</c:v>
          </c:tx>
          <c:val>
            <c:numRef>
              <c:f>Sheet1!$B$237:$S$237</c:f>
              <c:numCache>
                <c:formatCode>General</c:formatCode>
                <c:ptCount val="18"/>
                <c:pt idx="0">
                  <c:v>0.082241</c:v>
                </c:pt>
                <c:pt idx="1">
                  <c:v>0.12336</c:v>
                </c:pt>
                <c:pt idx="2">
                  <c:v>0.149966</c:v>
                </c:pt>
                <c:pt idx="3">
                  <c:v>0.098133</c:v>
                </c:pt>
                <c:pt idx="4">
                  <c:v>0.082923</c:v>
                </c:pt>
                <c:pt idx="5">
                  <c:v>0.085436</c:v>
                </c:pt>
                <c:pt idx="6">
                  <c:v>0.084834</c:v>
                </c:pt>
                <c:pt idx="7">
                  <c:v>0.085839</c:v>
                </c:pt>
                <c:pt idx="8">
                  <c:v>0.086094</c:v>
                </c:pt>
                <c:pt idx="9">
                  <c:v>0.059083</c:v>
                </c:pt>
                <c:pt idx="10">
                  <c:v>0.046206</c:v>
                </c:pt>
                <c:pt idx="11">
                  <c:v>0.16514</c:v>
                </c:pt>
                <c:pt idx="12">
                  <c:v>0.045908</c:v>
                </c:pt>
                <c:pt idx="13">
                  <c:v>0.034787</c:v>
                </c:pt>
                <c:pt idx="14">
                  <c:v>0.036894</c:v>
                </c:pt>
                <c:pt idx="15">
                  <c:v>0.049462</c:v>
                </c:pt>
                <c:pt idx="16">
                  <c:v>0.039668</c:v>
                </c:pt>
                <c:pt idx="17">
                  <c:v>0.044828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6333800"/>
        <c:axId val="-2116342104"/>
      </c:lineChart>
      <c:catAx>
        <c:axId val="-2116333800"/>
        <c:scaling>
          <c:orientation val="minMax"/>
        </c:scaling>
        <c:delete val="0"/>
        <c:axPos val="b"/>
        <c:majorTickMark val="out"/>
        <c:minorTickMark val="none"/>
        <c:tickLblPos val="nextTo"/>
        <c:crossAx val="-2116342104"/>
        <c:crosses val="autoZero"/>
        <c:auto val="1"/>
        <c:lblAlgn val="ctr"/>
        <c:lblOffset val="100"/>
        <c:noMultiLvlLbl val="0"/>
      </c:catAx>
      <c:valAx>
        <c:axId val="-2116342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63338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1652</c:v>
          </c:tx>
          <c:val>
            <c:numRef>
              <c:f>Sheet1!$B$258:$N$258</c:f>
              <c:numCache>
                <c:formatCode>General</c:formatCode>
                <c:ptCount val="13"/>
                <c:pt idx="0">
                  <c:v>0.087305</c:v>
                </c:pt>
                <c:pt idx="1">
                  <c:v>0.087535</c:v>
                </c:pt>
                <c:pt idx="2">
                  <c:v>0.083342</c:v>
                </c:pt>
                <c:pt idx="3">
                  <c:v>0.076515</c:v>
                </c:pt>
                <c:pt idx="4">
                  <c:v>0.068702</c:v>
                </c:pt>
                <c:pt idx="5">
                  <c:v>0.062085</c:v>
                </c:pt>
                <c:pt idx="6">
                  <c:v>0.057423</c:v>
                </c:pt>
                <c:pt idx="7">
                  <c:v>0.054014</c:v>
                </c:pt>
                <c:pt idx="8">
                  <c:v>0.054012</c:v>
                </c:pt>
                <c:pt idx="9">
                  <c:v>0.016341</c:v>
                </c:pt>
                <c:pt idx="10">
                  <c:v>0.004897</c:v>
                </c:pt>
                <c:pt idx="11">
                  <c:v>0.003358</c:v>
                </c:pt>
                <c:pt idx="12">
                  <c:v>0.00235</c:v>
                </c:pt>
              </c:numCache>
            </c:numRef>
          </c:val>
          <c:smooth val="0"/>
        </c:ser>
        <c:ser>
          <c:idx val="1"/>
          <c:order val="1"/>
          <c:tx>
            <c:v>2216</c:v>
          </c:tx>
          <c:val>
            <c:numRef>
              <c:f>Sheet1!$B$259:$N$259</c:f>
              <c:numCache>
                <c:formatCode>General</c:formatCode>
                <c:ptCount val="13"/>
                <c:pt idx="0">
                  <c:v>0.071001</c:v>
                </c:pt>
                <c:pt idx="1">
                  <c:v>0.069102</c:v>
                </c:pt>
                <c:pt idx="2">
                  <c:v>0.066771</c:v>
                </c:pt>
                <c:pt idx="3">
                  <c:v>0.064547</c:v>
                </c:pt>
                <c:pt idx="4">
                  <c:v>0.062749</c:v>
                </c:pt>
                <c:pt idx="5">
                  <c:v>0.061174</c:v>
                </c:pt>
                <c:pt idx="6">
                  <c:v>0.059662</c:v>
                </c:pt>
                <c:pt idx="7">
                  <c:v>0.05815</c:v>
                </c:pt>
                <c:pt idx="8">
                  <c:v>0.058141</c:v>
                </c:pt>
                <c:pt idx="9">
                  <c:v>0.035916</c:v>
                </c:pt>
                <c:pt idx="10">
                  <c:v>0.022415</c:v>
                </c:pt>
                <c:pt idx="11">
                  <c:v>0.01301</c:v>
                </c:pt>
                <c:pt idx="12">
                  <c:v>0.007669</c:v>
                </c:pt>
              </c:numCache>
            </c:numRef>
          </c:val>
          <c:smooth val="0"/>
        </c:ser>
        <c:ser>
          <c:idx val="2"/>
          <c:order val="2"/>
          <c:tx>
            <c:v>580.5</c:v>
          </c:tx>
          <c:val>
            <c:numRef>
              <c:f>Sheet1!$B$260:$N$260</c:f>
              <c:numCache>
                <c:formatCode>General</c:formatCode>
                <c:ptCount val="13"/>
                <c:pt idx="0">
                  <c:v>0.01717</c:v>
                </c:pt>
                <c:pt idx="1">
                  <c:v>0.014282</c:v>
                </c:pt>
                <c:pt idx="2">
                  <c:v>0.013577</c:v>
                </c:pt>
                <c:pt idx="3">
                  <c:v>0.0123</c:v>
                </c:pt>
                <c:pt idx="4">
                  <c:v>0.010441</c:v>
                </c:pt>
                <c:pt idx="5">
                  <c:v>0.008449</c:v>
                </c:pt>
                <c:pt idx="6">
                  <c:v>0.007606</c:v>
                </c:pt>
                <c:pt idx="7">
                  <c:v>0.006935</c:v>
                </c:pt>
                <c:pt idx="8">
                  <c:v>0.006923</c:v>
                </c:pt>
                <c:pt idx="9">
                  <c:v>0.008337</c:v>
                </c:pt>
                <c:pt idx="10">
                  <c:v>0.006364</c:v>
                </c:pt>
                <c:pt idx="11">
                  <c:v>0.006955</c:v>
                </c:pt>
                <c:pt idx="12">
                  <c:v>0.00951</c:v>
                </c:pt>
              </c:numCache>
            </c:numRef>
          </c:val>
          <c:smooth val="0"/>
        </c:ser>
        <c:ser>
          <c:idx val="3"/>
          <c:order val="3"/>
          <c:tx>
            <c:v>1963</c:v>
          </c:tx>
          <c:val>
            <c:numRef>
              <c:f>Sheet1!$B$261:$N$261</c:f>
              <c:numCache>
                <c:formatCode>General</c:formatCode>
                <c:ptCount val="13"/>
                <c:pt idx="0">
                  <c:v>0.002051</c:v>
                </c:pt>
                <c:pt idx="1">
                  <c:v>0.001814</c:v>
                </c:pt>
                <c:pt idx="2">
                  <c:v>0.001314</c:v>
                </c:pt>
                <c:pt idx="3">
                  <c:v>0.001017</c:v>
                </c:pt>
                <c:pt idx="4">
                  <c:v>0.000806</c:v>
                </c:pt>
                <c:pt idx="5">
                  <c:v>0.000617</c:v>
                </c:pt>
                <c:pt idx="6">
                  <c:v>0.000539</c:v>
                </c:pt>
                <c:pt idx="7">
                  <c:v>0.000533</c:v>
                </c:pt>
                <c:pt idx="8">
                  <c:v>0.00053</c:v>
                </c:pt>
                <c:pt idx="9">
                  <c:v>0.001558</c:v>
                </c:pt>
                <c:pt idx="10">
                  <c:v>0.000902</c:v>
                </c:pt>
                <c:pt idx="11">
                  <c:v>0.000885</c:v>
                </c:pt>
                <c:pt idx="12">
                  <c:v>0.000661</c:v>
                </c:pt>
              </c:numCache>
            </c:numRef>
          </c:val>
          <c:smooth val="0"/>
        </c:ser>
        <c:ser>
          <c:idx val="4"/>
          <c:order val="4"/>
          <c:tx>
            <c:v>2884.5</c:v>
          </c:tx>
          <c:val>
            <c:numRef>
              <c:f>Sheet1!$B$262:$N$262</c:f>
              <c:numCache>
                <c:formatCode>General</c:formatCode>
                <c:ptCount val="13"/>
                <c:pt idx="0">
                  <c:v>0.001733</c:v>
                </c:pt>
                <c:pt idx="1">
                  <c:v>0.00097</c:v>
                </c:pt>
                <c:pt idx="2">
                  <c:v>0.000753</c:v>
                </c:pt>
                <c:pt idx="3">
                  <c:v>0.000816</c:v>
                </c:pt>
                <c:pt idx="4">
                  <c:v>0.000922</c:v>
                </c:pt>
                <c:pt idx="5">
                  <c:v>0.000986</c:v>
                </c:pt>
                <c:pt idx="6">
                  <c:v>0.000959</c:v>
                </c:pt>
                <c:pt idx="7">
                  <c:v>0.000853</c:v>
                </c:pt>
                <c:pt idx="8">
                  <c:v>0.000845</c:v>
                </c:pt>
                <c:pt idx="9">
                  <c:v>0.000767</c:v>
                </c:pt>
                <c:pt idx="10">
                  <c:v>0.000744</c:v>
                </c:pt>
                <c:pt idx="11">
                  <c:v>0.000836</c:v>
                </c:pt>
                <c:pt idx="12">
                  <c:v>0.00081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18273272"/>
        <c:axId val="-2018208936"/>
      </c:lineChart>
      <c:catAx>
        <c:axId val="-2018273272"/>
        <c:scaling>
          <c:orientation val="minMax"/>
        </c:scaling>
        <c:delete val="0"/>
        <c:axPos val="b"/>
        <c:majorTickMark val="out"/>
        <c:minorTickMark val="none"/>
        <c:tickLblPos val="nextTo"/>
        <c:crossAx val="-2018208936"/>
        <c:crosses val="autoZero"/>
        <c:auto val="1"/>
        <c:lblAlgn val="ctr"/>
        <c:lblOffset val="100"/>
        <c:noMultiLvlLbl val="0"/>
      </c:catAx>
      <c:valAx>
        <c:axId val="-2018208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18273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1761</c:v>
          </c:tx>
          <c:val>
            <c:numRef>
              <c:f>Sheet1!$B$284:$R$284</c:f>
              <c:numCache>
                <c:formatCode>General</c:formatCode>
                <c:ptCount val="17"/>
                <c:pt idx="0">
                  <c:v>6.297116</c:v>
                </c:pt>
                <c:pt idx="1">
                  <c:v>4.716475</c:v>
                </c:pt>
                <c:pt idx="2">
                  <c:v>3.034144</c:v>
                </c:pt>
                <c:pt idx="3">
                  <c:v>2.459394</c:v>
                </c:pt>
                <c:pt idx="4">
                  <c:v>2.263869</c:v>
                </c:pt>
                <c:pt idx="5">
                  <c:v>2.183344</c:v>
                </c:pt>
                <c:pt idx="6">
                  <c:v>2.192505</c:v>
                </c:pt>
                <c:pt idx="7">
                  <c:v>2.206377</c:v>
                </c:pt>
                <c:pt idx="8">
                  <c:v>2.206349</c:v>
                </c:pt>
                <c:pt idx="9">
                  <c:v>0.474671</c:v>
                </c:pt>
                <c:pt idx="10">
                  <c:v>0.057601</c:v>
                </c:pt>
                <c:pt idx="11">
                  <c:v>0.049917</c:v>
                </c:pt>
                <c:pt idx="12">
                  <c:v>0.011371</c:v>
                </c:pt>
                <c:pt idx="13">
                  <c:v>0.003421</c:v>
                </c:pt>
                <c:pt idx="14">
                  <c:v>0.001317</c:v>
                </c:pt>
                <c:pt idx="15">
                  <c:v>0.00102</c:v>
                </c:pt>
                <c:pt idx="16">
                  <c:v>0.0007</c:v>
                </c:pt>
              </c:numCache>
            </c:numRef>
          </c:val>
          <c:smooth val="0"/>
        </c:ser>
        <c:ser>
          <c:idx val="1"/>
          <c:order val="1"/>
          <c:tx>
            <c:v>529</c:v>
          </c:tx>
          <c:val>
            <c:numRef>
              <c:f>Sheet1!$B$285:$R$285</c:f>
              <c:numCache>
                <c:formatCode>General</c:formatCode>
                <c:ptCount val="17"/>
                <c:pt idx="0">
                  <c:v>2.051258</c:v>
                </c:pt>
                <c:pt idx="1">
                  <c:v>1.399382</c:v>
                </c:pt>
                <c:pt idx="2">
                  <c:v>1.147331</c:v>
                </c:pt>
                <c:pt idx="3">
                  <c:v>1.47303</c:v>
                </c:pt>
                <c:pt idx="4">
                  <c:v>1.615092</c:v>
                </c:pt>
                <c:pt idx="5">
                  <c:v>1.501932</c:v>
                </c:pt>
                <c:pt idx="6">
                  <c:v>1.303606</c:v>
                </c:pt>
                <c:pt idx="7">
                  <c:v>1.143423</c:v>
                </c:pt>
                <c:pt idx="8">
                  <c:v>1.14289</c:v>
                </c:pt>
                <c:pt idx="9">
                  <c:v>0.101293</c:v>
                </c:pt>
                <c:pt idx="10">
                  <c:v>0.031861</c:v>
                </c:pt>
                <c:pt idx="11">
                  <c:v>0.0158</c:v>
                </c:pt>
                <c:pt idx="12">
                  <c:v>0.004701</c:v>
                </c:pt>
                <c:pt idx="13">
                  <c:v>0.007508</c:v>
                </c:pt>
                <c:pt idx="14">
                  <c:v>0.005139</c:v>
                </c:pt>
                <c:pt idx="15">
                  <c:v>0.004013</c:v>
                </c:pt>
                <c:pt idx="16">
                  <c:v>0.006362</c:v>
                </c:pt>
              </c:numCache>
            </c:numRef>
          </c:val>
          <c:smooth val="0"/>
        </c:ser>
        <c:ser>
          <c:idx val="2"/>
          <c:order val="2"/>
          <c:tx>
            <c:v>2630.5</c:v>
          </c:tx>
          <c:val>
            <c:numRef>
              <c:f>Sheet1!$B$286:$R$286</c:f>
              <c:numCache>
                <c:formatCode>General</c:formatCode>
                <c:ptCount val="17"/>
                <c:pt idx="0">
                  <c:v>0.342345</c:v>
                </c:pt>
                <c:pt idx="1">
                  <c:v>0.290655</c:v>
                </c:pt>
                <c:pt idx="2">
                  <c:v>0.200701</c:v>
                </c:pt>
                <c:pt idx="3">
                  <c:v>0.140144</c:v>
                </c:pt>
                <c:pt idx="4">
                  <c:v>0.100083</c:v>
                </c:pt>
                <c:pt idx="5">
                  <c:v>0.073003</c:v>
                </c:pt>
                <c:pt idx="6">
                  <c:v>0.057289</c:v>
                </c:pt>
                <c:pt idx="7">
                  <c:v>0.048771</c:v>
                </c:pt>
                <c:pt idx="8">
                  <c:v>0.048696</c:v>
                </c:pt>
                <c:pt idx="9">
                  <c:v>0.016041</c:v>
                </c:pt>
                <c:pt idx="10">
                  <c:v>0.004623</c:v>
                </c:pt>
                <c:pt idx="11">
                  <c:v>0.000876</c:v>
                </c:pt>
                <c:pt idx="12">
                  <c:v>0.000426</c:v>
                </c:pt>
                <c:pt idx="13">
                  <c:v>0.000621</c:v>
                </c:pt>
                <c:pt idx="14">
                  <c:v>0.000313</c:v>
                </c:pt>
                <c:pt idx="15">
                  <c:v>0.000686</c:v>
                </c:pt>
                <c:pt idx="16">
                  <c:v>0.000398</c:v>
                </c:pt>
              </c:numCache>
            </c:numRef>
          </c:val>
          <c:smooth val="0"/>
        </c:ser>
        <c:ser>
          <c:idx val="3"/>
          <c:order val="3"/>
          <c:tx>
            <c:v>2280</c:v>
          </c:tx>
          <c:val>
            <c:numRef>
              <c:f>Sheet1!$B$287:$R$287</c:f>
              <c:numCache>
                <c:formatCode>General</c:formatCode>
                <c:ptCount val="17"/>
                <c:pt idx="0">
                  <c:v>0.249775</c:v>
                </c:pt>
                <c:pt idx="1">
                  <c:v>0.163582</c:v>
                </c:pt>
                <c:pt idx="2">
                  <c:v>0.191053</c:v>
                </c:pt>
                <c:pt idx="3">
                  <c:v>0.192825</c:v>
                </c:pt>
                <c:pt idx="4">
                  <c:v>0.180606</c:v>
                </c:pt>
                <c:pt idx="5">
                  <c:v>0.169519</c:v>
                </c:pt>
                <c:pt idx="6">
                  <c:v>0.156339</c:v>
                </c:pt>
                <c:pt idx="7">
                  <c:v>0.148752</c:v>
                </c:pt>
                <c:pt idx="8">
                  <c:v>0.148712</c:v>
                </c:pt>
                <c:pt idx="9">
                  <c:v>0.07063</c:v>
                </c:pt>
                <c:pt idx="10">
                  <c:v>0.01916</c:v>
                </c:pt>
                <c:pt idx="11">
                  <c:v>0.003585</c:v>
                </c:pt>
                <c:pt idx="12">
                  <c:v>0.000374</c:v>
                </c:pt>
                <c:pt idx="13">
                  <c:v>0.000519</c:v>
                </c:pt>
                <c:pt idx="14">
                  <c:v>0.000509</c:v>
                </c:pt>
                <c:pt idx="15">
                  <c:v>0.00057</c:v>
                </c:pt>
                <c:pt idx="16">
                  <c:v>0.000649</c:v>
                </c:pt>
              </c:numCache>
            </c:numRef>
          </c:val>
          <c:smooth val="0"/>
        </c:ser>
        <c:ser>
          <c:idx val="4"/>
          <c:order val="4"/>
          <c:tx>
            <c:v>2381.5</c:v>
          </c:tx>
          <c:val>
            <c:numRef>
              <c:f>Sheet1!$B$288:$R$288</c:f>
              <c:numCache>
                <c:formatCode>General</c:formatCode>
                <c:ptCount val="17"/>
                <c:pt idx="0">
                  <c:v>0.15598</c:v>
                </c:pt>
                <c:pt idx="1">
                  <c:v>0.176839</c:v>
                </c:pt>
                <c:pt idx="2">
                  <c:v>0.26293</c:v>
                </c:pt>
                <c:pt idx="3">
                  <c:v>0.313091</c:v>
                </c:pt>
                <c:pt idx="4">
                  <c:v>0.320629</c:v>
                </c:pt>
                <c:pt idx="5">
                  <c:v>0.328544</c:v>
                </c:pt>
                <c:pt idx="6">
                  <c:v>0.347692</c:v>
                </c:pt>
                <c:pt idx="7">
                  <c:v>0.367524</c:v>
                </c:pt>
                <c:pt idx="8">
                  <c:v>0.367614</c:v>
                </c:pt>
                <c:pt idx="9">
                  <c:v>0.133908</c:v>
                </c:pt>
                <c:pt idx="10">
                  <c:v>0.025363</c:v>
                </c:pt>
                <c:pt idx="11">
                  <c:v>0.003588</c:v>
                </c:pt>
                <c:pt idx="12">
                  <c:v>0.000723</c:v>
                </c:pt>
                <c:pt idx="13">
                  <c:v>0.000635</c:v>
                </c:pt>
                <c:pt idx="14">
                  <c:v>0.000705</c:v>
                </c:pt>
                <c:pt idx="15">
                  <c:v>0.000873</c:v>
                </c:pt>
                <c:pt idx="16">
                  <c:v>0.000478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18297976"/>
        <c:axId val="-2018293656"/>
      </c:lineChart>
      <c:catAx>
        <c:axId val="-201829797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18293656"/>
        <c:crosses val="autoZero"/>
        <c:auto val="1"/>
        <c:lblAlgn val="ctr"/>
        <c:lblOffset val="100"/>
        <c:noMultiLvlLbl val="0"/>
      </c:catAx>
      <c:valAx>
        <c:axId val="-2018293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18297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279.5</c:v>
          </c:tx>
          <c:val>
            <c:numRef>
              <c:f>Sheet1!$B$310:$N$310</c:f>
              <c:numCache>
                <c:formatCode>General</c:formatCode>
                <c:ptCount val="13"/>
                <c:pt idx="0">
                  <c:v>0.021576</c:v>
                </c:pt>
                <c:pt idx="1">
                  <c:v>0.010027</c:v>
                </c:pt>
                <c:pt idx="2">
                  <c:v>0.008385</c:v>
                </c:pt>
                <c:pt idx="3">
                  <c:v>0.007948</c:v>
                </c:pt>
                <c:pt idx="4">
                  <c:v>0.006874</c:v>
                </c:pt>
                <c:pt idx="5">
                  <c:v>0.006593</c:v>
                </c:pt>
                <c:pt idx="6">
                  <c:v>0.0067</c:v>
                </c:pt>
                <c:pt idx="7">
                  <c:v>0.007163</c:v>
                </c:pt>
                <c:pt idx="8">
                  <c:v>0.007156</c:v>
                </c:pt>
                <c:pt idx="9">
                  <c:v>0.010346</c:v>
                </c:pt>
                <c:pt idx="10">
                  <c:v>0.00962</c:v>
                </c:pt>
                <c:pt idx="11">
                  <c:v>0.00905</c:v>
                </c:pt>
                <c:pt idx="12">
                  <c:v>0.010791</c:v>
                </c:pt>
              </c:numCache>
            </c:numRef>
          </c:val>
          <c:smooth val="0"/>
        </c:ser>
        <c:ser>
          <c:idx val="1"/>
          <c:order val="1"/>
          <c:tx>
            <c:v>626.5</c:v>
          </c:tx>
          <c:val>
            <c:numRef>
              <c:f>Sheet1!$B$311:$N$311</c:f>
              <c:numCache>
                <c:formatCode>General</c:formatCode>
                <c:ptCount val="13"/>
                <c:pt idx="0">
                  <c:v>0.008276</c:v>
                </c:pt>
                <c:pt idx="1">
                  <c:v>0.007104</c:v>
                </c:pt>
                <c:pt idx="2">
                  <c:v>0.006513</c:v>
                </c:pt>
                <c:pt idx="3">
                  <c:v>0.006027</c:v>
                </c:pt>
                <c:pt idx="4">
                  <c:v>0.006015</c:v>
                </c:pt>
                <c:pt idx="5">
                  <c:v>0.006452</c:v>
                </c:pt>
                <c:pt idx="6">
                  <c:v>0.007227</c:v>
                </c:pt>
                <c:pt idx="7">
                  <c:v>0.007809</c:v>
                </c:pt>
                <c:pt idx="8">
                  <c:v>0.007808</c:v>
                </c:pt>
                <c:pt idx="9">
                  <c:v>0.010493</c:v>
                </c:pt>
                <c:pt idx="10">
                  <c:v>0.008436</c:v>
                </c:pt>
                <c:pt idx="11">
                  <c:v>0.007621</c:v>
                </c:pt>
                <c:pt idx="12">
                  <c:v>0.012761</c:v>
                </c:pt>
              </c:numCache>
            </c:numRef>
          </c:val>
          <c:smooth val="0"/>
        </c:ser>
        <c:ser>
          <c:idx val="2"/>
          <c:order val="2"/>
          <c:tx>
            <c:v>581.5</c:v>
          </c:tx>
          <c:val>
            <c:numRef>
              <c:f>Sheet1!$B$312:$N$312</c:f>
              <c:numCache>
                <c:formatCode>General</c:formatCode>
                <c:ptCount val="13"/>
                <c:pt idx="0">
                  <c:v>0.006636</c:v>
                </c:pt>
                <c:pt idx="1">
                  <c:v>0.004515</c:v>
                </c:pt>
                <c:pt idx="2">
                  <c:v>0.005696</c:v>
                </c:pt>
                <c:pt idx="3">
                  <c:v>0.006589</c:v>
                </c:pt>
                <c:pt idx="4">
                  <c:v>0.007274</c:v>
                </c:pt>
                <c:pt idx="5">
                  <c:v>0.00714</c:v>
                </c:pt>
                <c:pt idx="6">
                  <c:v>0.006949</c:v>
                </c:pt>
                <c:pt idx="7">
                  <c:v>0.006996</c:v>
                </c:pt>
                <c:pt idx="8">
                  <c:v>0.006993</c:v>
                </c:pt>
                <c:pt idx="9">
                  <c:v>0.007034</c:v>
                </c:pt>
                <c:pt idx="10">
                  <c:v>0.00648</c:v>
                </c:pt>
                <c:pt idx="11">
                  <c:v>0.004024</c:v>
                </c:pt>
                <c:pt idx="12">
                  <c:v>0.004645</c:v>
                </c:pt>
              </c:numCache>
            </c:numRef>
          </c:val>
          <c:smooth val="0"/>
        </c:ser>
        <c:ser>
          <c:idx val="3"/>
          <c:order val="3"/>
          <c:tx>
            <c:v>786</c:v>
          </c:tx>
          <c:val>
            <c:numRef>
              <c:f>Sheet1!$B$313:$N$313</c:f>
              <c:numCache>
                <c:formatCode>General</c:formatCode>
                <c:ptCount val="13"/>
                <c:pt idx="0">
                  <c:v>0.006466</c:v>
                </c:pt>
                <c:pt idx="1">
                  <c:v>0.002551</c:v>
                </c:pt>
                <c:pt idx="2">
                  <c:v>0.001561</c:v>
                </c:pt>
                <c:pt idx="3">
                  <c:v>0.001779</c:v>
                </c:pt>
                <c:pt idx="4">
                  <c:v>0.0024</c:v>
                </c:pt>
                <c:pt idx="5">
                  <c:v>0.002971</c:v>
                </c:pt>
                <c:pt idx="6">
                  <c:v>0.00319</c:v>
                </c:pt>
                <c:pt idx="7">
                  <c:v>0.003196</c:v>
                </c:pt>
                <c:pt idx="8">
                  <c:v>0.003203</c:v>
                </c:pt>
                <c:pt idx="9">
                  <c:v>0.004323</c:v>
                </c:pt>
                <c:pt idx="10">
                  <c:v>0.004633</c:v>
                </c:pt>
                <c:pt idx="11">
                  <c:v>0.003117</c:v>
                </c:pt>
                <c:pt idx="12">
                  <c:v>0.002056</c:v>
                </c:pt>
              </c:numCache>
            </c:numRef>
          </c:val>
          <c:smooth val="0"/>
        </c:ser>
        <c:ser>
          <c:idx val="4"/>
          <c:order val="4"/>
          <c:tx>
            <c:v>2206</c:v>
          </c:tx>
          <c:val>
            <c:numRef>
              <c:f>Sheet1!$B$314:$N$314</c:f>
              <c:numCache>
                <c:formatCode>General</c:formatCode>
                <c:ptCount val="13"/>
                <c:pt idx="0">
                  <c:v>0.005716</c:v>
                </c:pt>
                <c:pt idx="1">
                  <c:v>0.00434</c:v>
                </c:pt>
                <c:pt idx="2">
                  <c:v>0.004163</c:v>
                </c:pt>
                <c:pt idx="3">
                  <c:v>0.003752</c:v>
                </c:pt>
                <c:pt idx="4">
                  <c:v>0.00342</c:v>
                </c:pt>
                <c:pt idx="5">
                  <c:v>0.00315</c:v>
                </c:pt>
                <c:pt idx="6">
                  <c:v>0.002959</c:v>
                </c:pt>
                <c:pt idx="7">
                  <c:v>0.002712</c:v>
                </c:pt>
                <c:pt idx="8">
                  <c:v>0.002711</c:v>
                </c:pt>
                <c:pt idx="9">
                  <c:v>0.00107</c:v>
                </c:pt>
                <c:pt idx="10">
                  <c:v>0.000708</c:v>
                </c:pt>
                <c:pt idx="11">
                  <c:v>0.000776</c:v>
                </c:pt>
                <c:pt idx="12">
                  <c:v>0.000611</c:v>
                </c:pt>
              </c:numCache>
            </c:numRef>
          </c:val>
          <c:smooth val="0"/>
        </c:ser>
        <c:ser>
          <c:idx val="5"/>
          <c:order val="5"/>
          <c:tx>
            <c:v>896</c:v>
          </c:tx>
          <c:val>
            <c:numRef>
              <c:f>Sheet1!$B$315:$N$315</c:f>
              <c:numCache>
                <c:formatCode>General</c:formatCode>
                <c:ptCount val="13"/>
                <c:pt idx="0">
                  <c:v>0.003716</c:v>
                </c:pt>
                <c:pt idx="1">
                  <c:v>0.004177</c:v>
                </c:pt>
                <c:pt idx="2">
                  <c:v>0.003756</c:v>
                </c:pt>
                <c:pt idx="3">
                  <c:v>0.002599</c:v>
                </c:pt>
                <c:pt idx="4">
                  <c:v>0.002316</c:v>
                </c:pt>
                <c:pt idx="5">
                  <c:v>0.002049</c:v>
                </c:pt>
                <c:pt idx="6">
                  <c:v>0.001838</c:v>
                </c:pt>
                <c:pt idx="7">
                  <c:v>0.002067</c:v>
                </c:pt>
                <c:pt idx="8">
                  <c:v>0.002074</c:v>
                </c:pt>
                <c:pt idx="9">
                  <c:v>0.002731</c:v>
                </c:pt>
                <c:pt idx="10">
                  <c:v>0.002984</c:v>
                </c:pt>
                <c:pt idx="11">
                  <c:v>0.00171</c:v>
                </c:pt>
                <c:pt idx="12">
                  <c:v>0.002624</c:v>
                </c:pt>
              </c:numCache>
            </c:numRef>
          </c:val>
          <c:smooth val="0"/>
        </c:ser>
        <c:ser>
          <c:idx val="6"/>
          <c:order val="6"/>
          <c:tx>
            <c:v>1393.5</c:v>
          </c:tx>
          <c:val>
            <c:numRef>
              <c:f>Sheet1!$B$316:$N$316</c:f>
              <c:numCache>
                <c:formatCode>General</c:formatCode>
                <c:ptCount val="13"/>
                <c:pt idx="0">
                  <c:v>0.001501</c:v>
                </c:pt>
                <c:pt idx="1">
                  <c:v>0.001997</c:v>
                </c:pt>
                <c:pt idx="2">
                  <c:v>0.00174</c:v>
                </c:pt>
                <c:pt idx="3">
                  <c:v>0.001624</c:v>
                </c:pt>
                <c:pt idx="4">
                  <c:v>0.001233</c:v>
                </c:pt>
                <c:pt idx="5">
                  <c:v>0.001033</c:v>
                </c:pt>
                <c:pt idx="6">
                  <c:v>0.001018</c:v>
                </c:pt>
                <c:pt idx="7">
                  <c:v>0.001157</c:v>
                </c:pt>
                <c:pt idx="8">
                  <c:v>0.00115</c:v>
                </c:pt>
                <c:pt idx="9">
                  <c:v>0.001609</c:v>
                </c:pt>
                <c:pt idx="10">
                  <c:v>0.001098</c:v>
                </c:pt>
                <c:pt idx="11">
                  <c:v>0.00147</c:v>
                </c:pt>
                <c:pt idx="12">
                  <c:v>0.001421</c:v>
                </c:pt>
              </c:numCache>
            </c:numRef>
          </c:val>
          <c:smooth val="0"/>
        </c:ser>
        <c:ser>
          <c:idx val="7"/>
          <c:order val="7"/>
          <c:tx>
            <c:v>1180</c:v>
          </c:tx>
          <c:val>
            <c:numRef>
              <c:f>Sheet1!$B$317:$N$317</c:f>
              <c:numCache>
                <c:formatCode>General</c:formatCode>
                <c:ptCount val="13"/>
                <c:pt idx="0">
                  <c:v>0.001288</c:v>
                </c:pt>
                <c:pt idx="1">
                  <c:v>0.001927</c:v>
                </c:pt>
                <c:pt idx="2">
                  <c:v>0.002545</c:v>
                </c:pt>
                <c:pt idx="3">
                  <c:v>0.002333</c:v>
                </c:pt>
                <c:pt idx="4">
                  <c:v>0.001952</c:v>
                </c:pt>
                <c:pt idx="5">
                  <c:v>0.00174</c:v>
                </c:pt>
                <c:pt idx="6">
                  <c:v>0.001505</c:v>
                </c:pt>
                <c:pt idx="7">
                  <c:v>0.001452</c:v>
                </c:pt>
                <c:pt idx="8">
                  <c:v>0.001444</c:v>
                </c:pt>
                <c:pt idx="9">
                  <c:v>0.001271</c:v>
                </c:pt>
                <c:pt idx="10">
                  <c:v>0.002063</c:v>
                </c:pt>
                <c:pt idx="11">
                  <c:v>0.001519</c:v>
                </c:pt>
                <c:pt idx="12">
                  <c:v>0.002741</c:v>
                </c:pt>
              </c:numCache>
            </c:numRef>
          </c:val>
          <c:smooth val="0"/>
        </c:ser>
        <c:ser>
          <c:idx val="8"/>
          <c:order val="8"/>
          <c:tx>
            <c:v>1428.5</c:v>
          </c:tx>
          <c:val>
            <c:numRef>
              <c:f>Sheet1!$B$318:$N$318</c:f>
              <c:numCache>
                <c:formatCode>General</c:formatCode>
                <c:ptCount val="13"/>
                <c:pt idx="0">
                  <c:v>0.001224</c:v>
                </c:pt>
                <c:pt idx="1">
                  <c:v>0.001848</c:v>
                </c:pt>
                <c:pt idx="2">
                  <c:v>0.001576</c:v>
                </c:pt>
                <c:pt idx="3">
                  <c:v>0.001508</c:v>
                </c:pt>
                <c:pt idx="4">
                  <c:v>0.001138</c:v>
                </c:pt>
                <c:pt idx="5">
                  <c:v>0.000922</c:v>
                </c:pt>
                <c:pt idx="6">
                  <c:v>0.00105</c:v>
                </c:pt>
                <c:pt idx="7">
                  <c:v>0.001002</c:v>
                </c:pt>
                <c:pt idx="8">
                  <c:v>0.000994</c:v>
                </c:pt>
                <c:pt idx="9">
                  <c:v>0.001876</c:v>
                </c:pt>
                <c:pt idx="10">
                  <c:v>0.000958</c:v>
                </c:pt>
                <c:pt idx="11">
                  <c:v>0.001016</c:v>
                </c:pt>
                <c:pt idx="12">
                  <c:v>0.000964</c:v>
                </c:pt>
              </c:numCache>
            </c:numRef>
          </c:val>
          <c:smooth val="0"/>
        </c:ser>
        <c:ser>
          <c:idx val="9"/>
          <c:order val="9"/>
          <c:tx>
            <c:v>2884.5</c:v>
          </c:tx>
          <c:val>
            <c:numRef>
              <c:f>Sheet1!$B$319:$N$319</c:f>
              <c:numCache>
                <c:formatCode>General</c:formatCode>
                <c:ptCount val="13"/>
                <c:pt idx="0">
                  <c:v>0.000977</c:v>
                </c:pt>
                <c:pt idx="1">
                  <c:v>0.000807</c:v>
                </c:pt>
                <c:pt idx="2">
                  <c:v>0.000794</c:v>
                </c:pt>
                <c:pt idx="3">
                  <c:v>0.000876</c:v>
                </c:pt>
                <c:pt idx="4">
                  <c:v>0.000869</c:v>
                </c:pt>
                <c:pt idx="5">
                  <c:v>0.000838</c:v>
                </c:pt>
                <c:pt idx="6">
                  <c:v>0.000803</c:v>
                </c:pt>
                <c:pt idx="7">
                  <c:v>0.000774</c:v>
                </c:pt>
                <c:pt idx="8">
                  <c:v>0.000781</c:v>
                </c:pt>
                <c:pt idx="9">
                  <c:v>0.00094</c:v>
                </c:pt>
                <c:pt idx="10">
                  <c:v>0.000821</c:v>
                </c:pt>
                <c:pt idx="11">
                  <c:v>0.000642</c:v>
                </c:pt>
                <c:pt idx="12">
                  <c:v>0.00103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18266536"/>
        <c:axId val="-2018263592"/>
      </c:lineChart>
      <c:catAx>
        <c:axId val="-2018266536"/>
        <c:scaling>
          <c:orientation val="minMax"/>
        </c:scaling>
        <c:delete val="0"/>
        <c:axPos val="b"/>
        <c:majorTickMark val="out"/>
        <c:minorTickMark val="none"/>
        <c:tickLblPos val="nextTo"/>
        <c:crossAx val="-2018263592"/>
        <c:crosses val="autoZero"/>
        <c:auto val="1"/>
        <c:lblAlgn val="ctr"/>
        <c:lblOffset val="100"/>
        <c:noMultiLvlLbl val="0"/>
      </c:catAx>
      <c:valAx>
        <c:axId val="-2018263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182665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2119</c:v>
          </c:tx>
          <c:val>
            <c:numRef>
              <c:f>Sheet1!$B$343:$S$343</c:f>
              <c:numCache>
                <c:formatCode>General</c:formatCode>
                <c:ptCount val="18"/>
                <c:pt idx="0">
                  <c:v>4.849186</c:v>
                </c:pt>
                <c:pt idx="1">
                  <c:v>3.319936</c:v>
                </c:pt>
                <c:pt idx="2">
                  <c:v>2.992233</c:v>
                </c:pt>
                <c:pt idx="3">
                  <c:v>2.466214</c:v>
                </c:pt>
                <c:pt idx="4">
                  <c:v>2.06445</c:v>
                </c:pt>
                <c:pt idx="5">
                  <c:v>1.904581</c:v>
                </c:pt>
                <c:pt idx="6">
                  <c:v>1.776856</c:v>
                </c:pt>
                <c:pt idx="7">
                  <c:v>1.565972</c:v>
                </c:pt>
                <c:pt idx="8">
                  <c:v>1.565058</c:v>
                </c:pt>
                <c:pt idx="9">
                  <c:v>0.495302</c:v>
                </c:pt>
                <c:pt idx="10">
                  <c:v>0.072941</c:v>
                </c:pt>
                <c:pt idx="11">
                  <c:v>0.024639</c:v>
                </c:pt>
                <c:pt idx="12">
                  <c:v>0.00412</c:v>
                </c:pt>
                <c:pt idx="13">
                  <c:v>0.001585</c:v>
                </c:pt>
                <c:pt idx="14">
                  <c:v>0.000827</c:v>
                </c:pt>
                <c:pt idx="15">
                  <c:v>0.000889</c:v>
                </c:pt>
                <c:pt idx="16">
                  <c:v>0.000613</c:v>
                </c:pt>
                <c:pt idx="17">
                  <c:v>0.000643</c:v>
                </c:pt>
              </c:numCache>
            </c:numRef>
          </c:val>
          <c:smooth val="0"/>
        </c:ser>
        <c:ser>
          <c:idx val="1"/>
          <c:order val="1"/>
          <c:tx>
            <c:v>551.5</c:v>
          </c:tx>
          <c:val>
            <c:numRef>
              <c:f>Sheet1!$B$344:$S$344</c:f>
              <c:numCache>
                <c:formatCode>General</c:formatCode>
                <c:ptCount val="18"/>
                <c:pt idx="0">
                  <c:v>4.377238</c:v>
                </c:pt>
                <c:pt idx="1">
                  <c:v>2.258565</c:v>
                </c:pt>
                <c:pt idx="2">
                  <c:v>2.070305</c:v>
                </c:pt>
                <c:pt idx="3">
                  <c:v>1.833145</c:v>
                </c:pt>
                <c:pt idx="4">
                  <c:v>1.54453</c:v>
                </c:pt>
                <c:pt idx="5">
                  <c:v>1.37413</c:v>
                </c:pt>
                <c:pt idx="6">
                  <c:v>1.23884</c:v>
                </c:pt>
                <c:pt idx="7">
                  <c:v>1.089021</c:v>
                </c:pt>
                <c:pt idx="8">
                  <c:v>1.088547</c:v>
                </c:pt>
                <c:pt idx="9">
                  <c:v>0.203106</c:v>
                </c:pt>
                <c:pt idx="10">
                  <c:v>0.049633</c:v>
                </c:pt>
                <c:pt idx="11">
                  <c:v>0.021451</c:v>
                </c:pt>
                <c:pt idx="12">
                  <c:v>0.006539</c:v>
                </c:pt>
                <c:pt idx="13">
                  <c:v>0.007485</c:v>
                </c:pt>
                <c:pt idx="14">
                  <c:v>0.005155</c:v>
                </c:pt>
                <c:pt idx="15">
                  <c:v>0.003926</c:v>
                </c:pt>
                <c:pt idx="16">
                  <c:v>0.003251</c:v>
                </c:pt>
                <c:pt idx="17">
                  <c:v>0.003675</c:v>
                </c:pt>
              </c:numCache>
            </c:numRef>
          </c:val>
          <c:smooth val="0"/>
        </c:ser>
        <c:ser>
          <c:idx val="2"/>
          <c:order val="2"/>
          <c:tx>
            <c:v>2354.5</c:v>
          </c:tx>
          <c:val>
            <c:numRef>
              <c:f>Sheet1!$B$345:$S$345</c:f>
              <c:numCache>
                <c:formatCode>General</c:formatCode>
                <c:ptCount val="18"/>
                <c:pt idx="0">
                  <c:v>1.66908</c:v>
                </c:pt>
                <c:pt idx="1">
                  <c:v>1.168575</c:v>
                </c:pt>
                <c:pt idx="2">
                  <c:v>0.939756</c:v>
                </c:pt>
                <c:pt idx="3">
                  <c:v>0.762422</c:v>
                </c:pt>
                <c:pt idx="4">
                  <c:v>0.581123</c:v>
                </c:pt>
                <c:pt idx="5">
                  <c:v>0.434874</c:v>
                </c:pt>
                <c:pt idx="6">
                  <c:v>0.36708</c:v>
                </c:pt>
                <c:pt idx="7">
                  <c:v>0.33329</c:v>
                </c:pt>
                <c:pt idx="8">
                  <c:v>0.33325</c:v>
                </c:pt>
                <c:pt idx="9">
                  <c:v>0.077759</c:v>
                </c:pt>
                <c:pt idx="10">
                  <c:v>0.026111</c:v>
                </c:pt>
                <c:pt idx="11">
                  <c:v>0.006752</c:v>
                </c:pt>
                <c:pt idx="12">
                  <c:v>0.00078</c:v>
                </c:pt>
                <c:pt idx="13">
                  <c:v>0.000562</c:v>
                </c:pt>
                <c:pt idx="14">
                  <c:v>0.000416</c:v>
                </c:pt>
                <c:pt idx="15">
                  <c:v>0.000696</c:v>
                </c:pt>
                <c:pt idx="16">
                  <c:v>0.000349</c:v>
                </c:pt>
                <c:pt idx="17">
                  <c:v>0.000515</c:v>
                </c:pt>
              </c:numCache>
            </c:numRef>
          </c:val>
          <c:smooth val="0"/>
        </c:ser>
        <c:ser>
          <c:idx val="3"/>
          <c:order val="3"/>
          <c:tx>
            <c:v>2763</c:v>
          </c:tx>
          <c:val>
            <c:numRef>
              <c:f>Sheet1!$B$346:$S$346</c:f>
              <c:numCache>
                <c:formatCode>General</c:formatCode>
                <c:ptCount val="18"/>
                <c:pt idx="0">
                  <c:v>0.804692</c:v>
                </c:pt>
                <c:pt idx="1">
                  <c:v>0.726582</c:v>
                </c:pt>
                <c:pt idx="2">
                  <c:v>0.642422</c:v>
                </c:pt>
                <c:pt idx="3">
                  <c:v>0.543715</c:v>
                </c:pt>
                <c:pt idx="4">
                  <c:v>0.47971</c:v>
                </c:pt>
                <c:pt idx="5">
                  <c:v>0.441113</c:v>
                </c:pt>
                <c:pt idx="6">
                  <c:v>0.41299</c:v>
                </c:pt>
                <c:pt idx="7">
                  <c:v>0.385112</c:v>
                </c:pt>
                <c:pt idx="8">
                  <c:v>0.384866</c:v>
                </c:pt>
                <c:pt idx="9">
                  <c:v>0.052207</c:v>
                </c:pt>
                <c:pt idx="10">
                  <c:v>0.010732</c:v>
                </c:pt>
                <c:pt idx="11">
                  <c:v>0.001361</c:v>
                </c:pt>
                <c:pt idx="12">
                  <c:v>0.000559</c:v>
                </c:pt>
                <c:pt idx="13">
                  <c:v>0.000299</c:v>
                </c:pt>
                <c:pt idx="14">
                  <c:v>0.000385</c:v>
                </c:pt>
                <c:pt idx="15">
                  <c:v>0.000623</c:v>
                </c:pt>
                <c:pt idx="16">
                  <c:v>0.000352</c:v>
                </c:pt>
                <c:pt idx="17">
                  <c:v>0.000627</c:v>
                </c:pt>
              </c:numCache>
            </c:numRef>
          </c:val>
          <c:smooth val="0"/>
        </c:ser>
        <c:ser>
          <c:idx val="4"/>
          <c:order val="4"/>
          <c:tx>
            <c:v>2641.5</c:v>
          </c:tx>
          <c:val>
            <c:numRef>
              <c:f>Sheet1!$B$347:$S$347</c:f>
              <c:numCache>
                <c:formatCode>General</c:formatCode>
                <c:ptCount val="18"/>
                <c:pt idx="0">
                  <c:v>0.451753</c:v>
                </c:pt>
                <c:pt idx="1">
                  <c:v>0.311339</c:v>
                </c:pt>
                <c:pt idx="2">
                  <c:v>0.277316</c:v>
                </c:pt>
                <c:pt idx="3">
                  <c:v>0.256009</c:v>
                </c:pt>
                <c:pt idx="4">
                  <c:v>0.236041</c:v>
                </c:pt>
                <c:pt idx="5">
                  <c:v>0.209576</c:v>
                </c:pt>
                <c:pt idx="6">
                  <c:v>0.179312</c:v>
                </c:pt>
                <c:pt idx="7">
                  <c:v>0.150154</c:v>
                </c:pt>
                <c:pt idx="8">
                  <c:v>0.149956</c:v>
                </c:pt>
                <c:pt idx="9">
                  <c:v>0.053307</c:v>
                </c:pt>
                <c:pt idx="10">
                  <c:v>0.023833</c:v>
                </c:pt>
                <c:pt idx="11">
                  <c:v>0.006759</c:v>
                </c:pt>
                <c:pt idx="12">
                  <c:v>0.001558</c:v>
                </c:pt>
                <c:pt idx="13">
                  <c:v>0.00031</c:v>
                </c:pt>
                <c:pt idx="14">
                  <c:v>0.000364</c:v>
                </c:pt>
                <c:pt idx="15">
                  <c:v>0.000639</c:v>
                </c:pt>
                <c:pt idx="16">
                  <c:v>0.000351</c:v>
                </c:pt>
                <c:pt idx="17">
                  <c:v>0.000293</c:v>
                </c:pt>
              </c:numCache>
            </c:numRef>
          </c:val>
          <c:smooth val="0"/>
        </c:ser>
        <c:ser>
          <c:idx val="5"/>
          <c:order val="5"/>
          <c:tx>
            <c:v>3365.5</c:v>
          </c:tx>
          <c:val>
            <c:numRef>
              <c:f>Sheet1!$B$348:$S$348</c:f>
              <c:numCache>
                <c:formatCode>General</c:formatCode>
                <c:ptCount val="18"/>
                <c:pt idx="0">
                  <c:v>0.395081</c:v>
                </c:pt>
                <c:pt idx="1">
                  <c:v>0.240265</c:v>
                </c:pt>
                <c:pt idx="2">
                  <c:v>0.224034</c:v>
                </c:pt>
                <c:pt idx="3">
                  <c:v>0.174481</c:v>
                </c:pt>
                <c:pt idx="4">
                  <c:v>0.14252</c:v>
                </c:pt>
                <c:pt idx="5">
                  <c:v>0.121068</c:v>
                </c:pt>
                <c:pt idx="6">
                  <c:v>0.102614</c:v>
                </c:pt>
                <c:pt idx="7">
                  <c:v>0.085719</c:v>
                </c:pt>
                <c:pt idx="8">
                  <c:v>0.085786</c:v>
                </c:pt>
                <c:pt idx="9">
                  <c:v>0.008226</c:v>
                </c:pt>
                <c:pt idx="10">
                  <c:v>0.001742</c:v>
                </c:pt>
                <c:pt idx="11">
                  <c:v>0.00062</c:v>
                </c:pt>
                <c:pt idx="12">
                  <c:v>0.00046</c:v>
                </c:pt>
                <c:pt idx="13">
                  <c:v>0.000413</c:v>
                </c:pt>
                <c:pt idx="14">
                  <c:v>0.00048</c:v>
                </c:pt>
                <c:pt idx="15">
                  <c:v>0.000246</c:v>
                </c:pt>
                <c:pt idx="16">
                  <c:v>0.000359</c:v>
                </c:pt>
                <c:pt idx="17">
                  <c:v>0.000217</c:v>
                </c:pt>
              </c:numCache>
            </c:numRef>
          </c:val>
          <c:smooth val="0"/>
        </c:ser>
        <c:ser>
          <c:idx val="6"/>
          <c:order val="6"/>
          <c:tx>
            <c:v>2840</c:v>
          </c:tx>
          <c:val>
            <c:numRef>
              <c:f>Sheet1!$B$349:$S$349</c:f>
              <c:numCache>
                <c:formatCode>General</c:formatCode>
                <c:ptCount val="18"/>
                <c:pt idx="0">
                  <c:v>0.305293</c:v>
                </c:pt>
                <c:pt idx="1">
                  <c:v>0.120385</c:v>
                </c:pt>
                <c:pt idx="2">
                  <c:v>0.089156</c:v>
                </c:pt>
                <c:pt idx="3">
                  <c:v>0.064812</c:v>
                </c:pt>
                <c:pt idx="4">
                  <c:v>0.045776</c:v>
                </c:pt>
                <c:pt idx="5">
                  <c:v>0.035273</c:v>
                </c:pt>
                <c:pt idx="6">
                  <c:v>0.030549</c:v>
                </c:pt>
                <c:pt idx="7">
                  <c:v>0.026898</c:v>
                </c:pt>
                <c:pt idx="8">
                  <c:v>0.026756</c:v>
                </c:pt>
                <c:pt idx="9">
                  <c:v>0.004556</c:v>
                </c:pt>
                <c:pt idx="10">
                  <c:v>0.001638</c:v>
                </c:pt>
                <c:pt idx="11">
                  <c:v>0.000642</c:v>
                </c:pt>
                <c:pt idx="12">
                  <c:v>0.000365</c:v>
                </c:pt>
                <c:pt idx="13">
                  <c:v>0.000369</c:v>
                </c:pt>
                <c:pt idx="14">
                  <c:v>0.000389</c:v>
                </c:pt>
                <c:pt idx="15">
                  <c:v>0.000352</c:v>
                </c:pt>
                <c:pt idx="16">
                  <c:v>0.000523</c:v>
                </c:pt>
                <c:pt idx="17">
                  <c:v>0.00031</c:v>
                </c:pt>
              </c:numCache>
            </c:numRef>
          </c:val>
          <c:smooth val="0"/>
        </c:ser>
        <c:ser>
          <c:idx val="7"/>
          <c:order val="7"/>
          <c:tx>
            <c:v>3504.5</c:v>
          </c:tx>
          <c:val>
            <c:numRef>
              <c:f>Sheet1!$B$350:$S$350</c:f>
              <c:numCache>
                <c:formatCode>General</c:formatCode>
                <c:ptCount val="18"/>
                <c:pt idx="0">
                  <c:v>0.282114</c:v>
                </c:pt>
                <c:pt idx="1">
                  <c:v>0.125695</c:v>
                </c:pt>
                <c:pt idx="2">
                  <c:v>0.099611</c:v>
                </c:pt>
                <c:pt idx="3">
                  <c:v>0.09351</c:v>
                </c:pt>
                <c:pt idx="4">
                  <c:v>0.073037</c:v>
                </c:pt>
                <c:pt idx="5">
                  <c:v>0.056706</c:v>
                </c:pt>
                <c:pt idx="6">
                  <c:v>0.050002</c:v>
                </c:pt>
                <c:pt idx="7">
                  <c:v>0.042959</c:v>
                </c:pt>
                <c:pt idx="8">
                  <c:v>0.043051</c:v>
                </c:pt>
                <c:pt idx="9">
                  <c:v>0.012858</c:v>
                </c:pt>
                <c:pt idx="10">
                  <c:v>0.001285</c:v>
                </c:pt>
                <c:pt idx="11">
                  <c:v>0.000771</c:v>
                </c:pt>
                <c:pt idx="12">
                  <c:v>0.000614</c:v>
                </c:pt>
                <c:pt idx="13">
                  <c:v>0.000325</c:v>
                </c:pt>
                <c:pt idx="14">
                  <c:v>0.000407</c:v>
                </c:pt>
                <c:pt idx="15">
                  <c:v>0.000303</c:v>
                </c:pt>
                <c:pt idx="16">
                  <c:v>0.000301</c:v>
                </c:pt>
                <c:pt idx="17">
                  <c:v>0.000253</c:v>
                </c:pt>
              </c:numCache>
            </c:numRef>
          </c:val>
          <c:smooth val="0"/>
        </c:ser>
        <c:ser>
          <c:idx val="8"/>
          <c:order val="8"/>
          <c:tx>
            <c:v>3076.5</c:v>
          </c:tx>
          <c:val>
            <c:numRef>
              <c:f>Sheet1!$B$351:$S$351</c:f>
              <c:numCache>
                <c:formatCode>General</c:formatCode>
                <c:ptCount val="18"/>
                <c:pt idx="0">
                  <c:v>0.168749</c:v>
                </c:pt>
                <c:pt idx="1">
                  <c:v>0.100973</c:v>
                </c:pt>
                <c:pt idx="2">
                  <c:v>0.098188</c:v>
                </c:pt>
                <c:pt idx="3">
                  <c:v>0.083359</c:v>
                </c:pt>
                <c:pt idx="4">
                  <c:v>0.069376</c:v>
                </c:pt>
                <c:pt idx="5">
                  <c:v>0.061926</c:v>
                </c:pt>
                <c:pt idx="6">
                  <c:v>0.05753</c:v>
                </c:pt>
                <c:pt idx="7">
                  <c:v>0.053495</c:v>
                </c:pt>
                <c:pt idx="8">
                  <c:v>0.053527</c:v>
                </c:pt>
                <c:pt idx="9">
                  <c:v>0.004894</c:v>
                </c:pt>
                <c:pt idx="10">
                  <c:v>0.001138</c:v>
                </c:pt>
                <c:pt idx="11">
                  <c:v>0.000528</c:v>
                </c:pt>
                <c:pt idx="12">
                  <c:v>0.000359</c:v>
                </c:pt>
                <c:pt idx="13">
                  <c:v>0.00036</c:v>
                </c:pt>
                <c:pt idx="14">
                  <c:v>0.000314</c:v>
                </c:pt>
                <c:pt idx="15">
                  <c:v>0.000279</c:v>
                </c:pt>
                <c:pt idx="16">
                  <c:v>0.000221</c:v>
                </c:pt>
                <c:pt idx="17">
                  <c:v>0.000395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18398296"/>
        <c:axId val="2105222200"/>
      </c:lineChart>
      <c:catAx>
        <c:axId val="-20183982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05222200"/>
        <c:crosses val="autoZero"/>
        <c:auto val="1"/>
        <c:lblAlgn val="ctr"/>
        <c:lblOffset val="100"/>
        <c:noMultiLvlLbl val="0"/>
      </c:catAx>
      <c:valAx>
        <c:axId val="2105222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18398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9.xml"/><Relationship Id="rId20" Type="http://schemas.openxmlformats.org/officeDocument/2006/relationships/image" Target="../media/image6.png"/><Relationship Id="rId21" Type="http://schemas.openxmlformats.org/officeDocument/2006/relationships/image" Target="../media/image7.png"/><Relationship Id="rId22" Type="http://schemas.openxmlformats.org/officeDocument/2006/relationships/image" Target="../media/image8.png"/><Relationship Id="rId23" Type="http://schemas.openxmlformats.org/officeDocument/2006/relationships/image" Target="../media/image9.png"/><Relationship Id="rId24" Type="http://schemas.openxmlformats.org/officeDocument/2006/relationships/image" Target="../media/image10.png"/><Relationship Id="rId25" Type="http://schemas.openxmlformats.org/officeDocument/2006/relationships/image" Target="../media/image11.png"/><Relationship Id="rId26" Type="http://schemas.openxmlformats.org/officeDocument/2006/relationships/image" Target="../media/image12.png"/><Relationship Id="rId27" Type="http://schemas.openxmlformats.org/officeDocument/2006/relationships/image" Target="../media/image13.png"/><Relationship Id="rId28" Type="http://schemas.openxmlformats.org/officeDocument/2006/relationships/image" Target="../media/image14.png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image" Target="../media/image1.png"/><Relationship Id="rId16" Type="http://schemas.openxmlformats.org/officeDocument/2006/relationships/image" Target="../media/image2.png"/><Relationship Id="rId17" Type="http://schemas.openxmlformats.org/officeDocument/2006/relationships/image" Target="../media/image3.png"/><Relationship Id="rId18" Type="http://schemas.openxmlformats.org/officeDocument/2006/relationships/image" Target="../media/image4.png"/><Relationship Id="rId19" Type="http://schemas.openxmlformats.org/officeDocument/2006/relationships/image" Target="../media/image5.png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38100</xdr:rowOff>
    </xdr:from>
    <xdr:to>
      <xdr:col>6</xdr:col>
      <xdr:colOff>812800</xdr:colOff>
      <xdr:row>27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6350</xdr:colOff>
      <xdr:row>38</xdr:row>
      <xdr:rowOff>31750</xdr:rowOff>
    </xdr:from>
    <xdr:to>
      <xdr:col>6</xdr:col>
      <xdr:colOff>800100</xdr:colOff>
      <xdr:row>52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95250</xdr:colOff>
      <xdr:row>62</xdr:row>
      <xdr:rowOff>57150</xdr:rowOff>
    </xdr:from>
    <xdr:to>
      <xdr:col>6</xdr:col>
      <xdr:colOff>812800</xdr:colOff>
      <xdr:row>76</xdr:row>
      <xdr:rowOff>88900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819150</xdr:colOff>
      <xdr:row>86</xdr:row>
      <xdr:rowOff>57150</xdr:rowOff>
    </xdr:from>
    <xdr:to>
      <xdr:col>6</xdr:col>
      <xdr:colOff>812800</xdr:colOff>
      <xdr:row>101</xdr:row>
      <xdr:rowOff>25400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57150</xdr:colOff>
      <xdr:row>110</xdr:row>
      <xdr:rowOff>31750</xdr:rowOff>
    </xdr:from>
    <xdr:to>
      <xdr:col>6</xdr:col>
      <xdr:colOff>812800</xdr:colOff>
      <xdr:row>124</xdr:row>
      <xdr:rowOff>127000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819150</xdr:colOff>
      <xdr:row>133</xdr:row>
      <xdr:rowOff>82550</xdr:rowOff>
    </xdr:from>
    <xdr:to>
      <xdr:col>6</xdr:col>
      <xdr:colOff>812800</xdr:colOff>
      <xdr:row>147</xdr:row>
      <xdr:rowOff>101600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57150</xdr:colOff>
      <xdr:row>160</xdr:row>
      <xdr:rowOff>95250</xdr:rowOff>
    </xdr:from>
    <xdr:to>
      <xdr:col>6</xdr:col>
      <xdr:colOff>800100</xdr:colOff>
      <xdr:row>175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793750</xdr:colOff>
      <xdr:row>186</xdr:row>
      <xdr:rowOff>31750</xdr:rowOff>
    </xdr:from>
    <xdr:to>
      <xdr:col>6</xdr:col>
      <xdr:colOff>787400</xdr:colOff>
      <xdr:row>201</xdr:row>
      <xdr:rowOff>12700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82550</xdr:colOff>
      <xdr:row>210</xdr:row>
      <xdr:rowOff>107950</xdr:rowOff>
    </xdr:from>
    <xdr:to>
      <xdr:col>6</xdr:col>
      <xdr:colOff>800100</xdr:colOff>
      <xdr:row>225</xdr:row>
      <xdr:rowOff>12700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19050</xdr:colOff>
      <xdr:row>238</xdr:row>
      <xdr:rowOff>57150</xdr:rowOff>
    </xdr:from>
    <xdr:to>
      <xdr:col>6</xdr:col>
      <xdr:colOff>787400</xdr:colOff>
      <xdr:row>252</xdr:row>
      <xdr:rowOff>101600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19050</xdr:colOff>
      <xdr:row>263</xdr:row>
      <xdr:rowOff>69850</xdr:rowOff>
    </xdr:from>
    <xdr:to>
      <xdr:col>7</xdr:col>
      <xdr:colOff>0</xdr:colOff>
      <xdr:row>277</xdr:row>
      <xdr:rowOff>101600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31750</xdr:colOff>
      <xdr:row>289</xdr:row>
      <xdr:rowOff>120650</xdr:rowOff>
    </xdr:from>
    <xdr:to>
      <xdr:col>6</xdr:col>
      <xdr:colOff>774700</xdr:colOff>
      <xdr:row>303</xdr:row>
      <xdr:rowOff>25400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69850</xdr:colOff>
      <xdr:row>320</xdr:row>
      <xdr:rowOff>44450</xdr:rowOff>
    </xdr:from>
    <xdr:to>
      <xdr:col>6</xdr:col>
      <xdr:colOff>787400</xdr:colOff>
      <xdr:row>334</xdr:row>
      <xdr:rowOff>152400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31750</xdr:colOff>
      <xdr:row>352</xdr:row>
      <xdr:rowOff>82550</xdr:rowOff>
    </xdr:from>
    <xdr:to>
      <xdr:col>6</xdr:col>
      <xdr:colOff>800100</xdr:colOff>
      <xdr:row>366</xdr:row>
      <xdr:rowOff>165100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13</xdr:col>
      <xdr:colOff>0</xdr:colOff>
      <xdr:row>13</xdr:row>
      <xdr:rowOff>0</xdr:rowOff>
    </xdr:from>
    <xdr:to>
      <xdr:col>19</xdr:col>
      <xdr:colOff>25400</xdr:colOff>
      <xdr:row>28</xdr:row>
      <xdr:rowOff>26811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731500" y="2857500"/>
          <a:ext cx="4978400" cy="288431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19</xdr:col>
      <xdr:colOff>12700</xdr:colOff>
      <xdr:row>53</xdr:row>
      <xdr:rowOff>5080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731500" y="8001000"/>
          <a:ext cx="4965700" cy="286258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62</xdr:row>
      <xdr:rowOff>0</xdr:rowOff>
    </xdr:from>
    <xdr:to>
      <xdr:col>19</xdr:col>
      <xdr:colOff>12700</xdr:colOff>
      <xdr:row>76</xdr:row>
      <xdr:rowOff>155302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731500" y="12954000"/>
          <a:ext cx="4965700" cy="282230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86</xdr:row>
      <xdr:rowOff>0</xdr:rowOff>
    </xdr:from>
    <xdr:to>
      <xdr:col>19</xdr:col>
      <xdr:colOff>38100</xdr:colOff>
      <xdr:row>101</xdr:row>
      <xdr:rowOff>14092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731500" y="17907000"/>
          <a:ext cx="4991100" cy="287159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110</xdr:row>
      <xdr:rowOff>0</xdr:rowOff>
    </xdr:from>
    <xdr:to>
      <xdr:col>19</xdr:col>
      <xdr:colOff>12700</xdr:colOff>
      <xdr:row>124</xdr:row>
      <xdr:rowOff>181692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731500" y="22860000"/>
          <a:ext cx="4965700" cy="284869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133</xdr:row>
      <xdr:rowOff>0</xdr:rowOff>
    </xdr:from>
    <xdr:to>
      <xdr:col>19</xdr:col>
      <xdr:colOff>12700</xdr:colOff>
      <xdr:row>148</xdr:row>
      <xdr:rowOff>9196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731500" y="27622500"/>
          <a:ext cx="4965700" cy="286669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160</xdr:row>
      <xdr:rowOff>0</xdr:rowOff>
    </xdr:from>
    <xdr:to>
      <xdr:col>19</xdr:col>
      <xdr:colOff>50800</xdr:colOff>
      <xdr:row>175</xdr:row>
      <xdr:rowOff>1814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731500" y="33147000"/>
          <a:ext cx="5003800" cy="285931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186</xdr:row>
      <xdr:rowOff>0</xdr:rowOff>
    </xdr:from>
    <xdr:to>
      <xdr:col>19</xdr:col>
      <xdr:colOff>38100</xdr:colOff>
      <xdr:row>200</xdr:row>
      <xdr:rowOff>180863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731500" y="38481000"/>
          <a:ext cx="4991100" cy="2847863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210</xdr:row>
      <xdr:rowOff>0</xdr:rowOff>
    </xdr:from>
    <xdr:to>
      <xdr:col>19</xdr:col>
      <xdr:colOff>0</xdr:colOff>
      <xdr:row>225</xdr:row>
      <xdr:rowOff>3368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731500" y="43434000"/>
          <a:ext cx="4953000" cy="286086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238</xdr:row>
      <xdr:rowOff>0</xdr:rowOff>
    </xdr:from>
    <xdr:to>
      <xdr:col>19</xdr:col>
      <xdr:colOff>25400</xdr:colOff>
      <xdr:row>253</xdr:row>
      <xdr:rowOff>12401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731500" y="49149000"/>
          <a:ext cx="4978400" cy="286990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263</xdr:row>
      <xdr:rowOff>0</xdr:rowOff>
    </xdr:from>
    <xdr:to>
      <xdr:col>19</xdr:col>
      <xdr:colOff>50800</xdr:colOff>
      <xdr:row>277</xdr:row>
      <xdr:rowOff>182522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731500" y="54292500"/>
          <a:ext cx="5003800" cy="284952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289</xdr:row>
      <xdr:rowOff>0</xdr:rowOff>
    </xdr:from>
    <xdr:to>
      <xdr:col>19</xdr:col>
      <xdr:colOff>38100</xdr:colOff>
      <xdr:row>304</xdr:row>
      <xdr:rowOff>14092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731500" y="59626500"/>
          <a:ext cx="4991100" cy="287159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320</xdr:row>
      <xdr:rowOff>0</xdr:rowOff>
    </xdr:from>
    <xdr:to>
      <xdr:col>19</xdr:col>
      <xdr:colOff>42911</xdr:colOff>
      <xdr:row>335</xdr:row>
      <xdr:rowOff>12700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731500" y="65913000"/>
          <a:ext cx="4995911" cy="28702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352</xdr:row>
      <xdr:rowOff>0</xdr:rowOff>
    </xdr:from>
    <xdr:to>
      <xdr:col>19</xdr:col>
      <xdr:colOff>25400</xdr:colOff>
      <xdr:row>366</xdr:row>
      <xdr:rowOff>177800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731500" y="72390000"/>
          <a:ext cx="4978400" cy="284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62"/>
  <sheetViews>
    <sheetView tabSelected="1" workbookViewId="0">
      <selection activeCell="B4" sqref="A4:XFD5"/>
    </sheetView>
  </sheetViews>
  <sheetFormatPr baseColWidth="10" defaultRowHeight="15" x14ac:dyDescent="0"/>
  <cols>
    <col min="1" max="35" width="10.83203125" style="5"/>
    <col min="36" max="16384" width="10.83203125" style="2"/>
  </cols>
  <sheetData>
    <row r="1" spans="1:35">
      <c r="A1" s="1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>
      <c r="A2" s="1" t="s">
        <v>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customFormat="1"/>
    <row r="4" spans="1:35">
      <c r="A4" s="3" t="s">
        <v>48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>
      <c r="A5" s="3" t="s">
        <v>47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7" spans="1:35">
      <c r="A7" s="4" t="s">
        <v>17</v>
      </c>
    </row>
    <row r="8" spans="1:35">
      <c r="A8" s="6" t="s">
        <v>0</v>
      </c>
      <c r="C8" s="6" t="s">
        <v>20</v>
      </c>
      <c r="E8" s="5" t="s">
        <v>16</v>
      </c>
      <c r="F8" s="5">
        <f>MAX(B9:AH9)+0.1</f>
        <v>1.6</v>
      </c>
    </row>
    <row r="9" spans="1:35" s="1" customFormat="1">
      <c r="A9" s="4" t="s">
        <v>1</v>
      </c>
      <c r="B9" s="4">
        <v>1.2494E-2</v>
      </c>
      <c r="C9" s="4">
        <v>2.4989000000000001E-2</v>
      </c>
      <c r="D9" s="4">
        <v>3.7483000000000002E-2</v>
      </c>
      <c r="E9" s="4">
        <v>4.9977000000000001E-2</v>
      </c>
      <c r="F9" s="4">
        <v>6.2472E-2</v>
      </c>
      <c r="G9" s="4">
        <v>7.4966000000000005E-2</v>
      </c>
      <c r="H9" s="4">
        <v>8.7459999999999996E-2</v>
      </c>
      <c r="I9" s="4">
        <v>9.9955000000000002E-2</v>
      </c>
      <c r="J9" s="4">
        <v>0.1</v>
      </c>
      <c r="K9" s="4">
        <v>0.3</v>
      </c>
      <c r="L9" s="4">
        <v>0.5</v>
      </c>
      <c r="M9" s="4">
        <v>0.7</v>
      </c>
      <c r="N9" s="4">
        <v>0.9</v>
      </c>
      <c r="O9" s="4">
        <v>1.1000000000000001</v>
      </c>
      <c r="P9" s="4">
        <v>1.3</v>
      </c>
      <c r="Q9" s="4">
        <v>1.5</v>
      </c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5">
      <c r="A10" s="4">
        <v>595</v>
      </c>
      <c r="B10" s="6">
        <v>82.670896999999997</v>
      </c>
      <c r="C10" s="6">
        <v>79.422048000000004</v>
      </c>
      <c r="D10" s="6">
        <v>80.368821999999994</v>
      </c>
      <c r="E10" s="6">
        <v>78.638160999999997</v>
      </c>
      <c r="F10" s="6">
        <v>74.498194999999996</v>
      </c>
      <c r="G10" s="6">
        <v>69.198160999999999</v>
      </c>
      <c r="H10" s="6">
        <v>63.338614999999997</v>
      </c>
      <c r="I10" s="6">
        <v>57.436228</v>
      </c>
      <c r="J10" s="6">
        <v>57.415888000000002</v>
      </c>
      <c r="K10" s="6">
        <v>10.82568</v>
      </c>
      <c r="L10" s="6">
        <v>1.3275509999999999</v>
      </c>
      <c r="M10" s="6">
        <v>0.43443700000000002</v>
      </c>
      <c r="N10" s="6">
        <v>6.5089999999999995E-2</v>
      </c>
      <c r="O10" s="6">
        <v>5.5647000000000002E-2</v>
      </c>
      <c r="P10" s="6">
        <v>2.794E-2</v>
      </c>
      <c r="Q10" s="6">
        <v>2.0646000000000001E-2</v>
      </c>
    </row>
    <row r="11" spans="1:35">
      <c r="A11" s="4">
        <v>844</v>
      </c>
      <c r="B11" s="6">
        <v>7.0745250000000004</v>
      </c>
      <c r="C11" s="6">
        <v>7.5441229999999999</v>
      </c>
      <c r="D11" s="6">
        <v>7.0307779999999998</v>
      </c>
      <c r="E11" s="6">
        <v>6.5470110000000004</v>
      </c>
      <c r="F11" s="6">
        <v>6.1683510000000004</v>
      </c>
      <c r="G11" s="6">
        <v>5.8939199999999996</v>
      </c>
      <c r="H11" s="6">
        <v>5.6486700000000001</v>
      </c>
      <c r="I11" s="6">
        <v>5.4091719999999999</v>
      </c>
      <c r="J11" s="6">
        <v>5.4064379999999996</v>
      </c>
      <c r="K11" s="6">
        <v>2.9256419999999999</v>
      </c>
      <c r="L11" s="6">
        <v>1.5270900000000001</v>
      </c>
      <c r="M11" s="6">
        <v>0.80340299999999998</v>
      </c>
      <c r="N11" s="6">
        <v>0.45230799999999999</v>
      </c>
      <c r="O11" s="6">
        <v>0.233486</v>
      </c>
      <c r="P11" s="6">
        <v>0.13342200000000001</v>
      </c>
      <c r="Q11" s="6">
        <v>7.4035000000000004E-2</v>
      </c>
    </row>
    <row r="12" spans="1:35">
      <c r="A12" s="4">
        <v>1329.5</v>
      </c>
      <c r="B12" s="6">
        <v>3.7002969999999999</v>
      </c>
      <c r="C12" s="6">
        <v>3.5075669999999999</v>
      </c>
      <c r="D12" s="6">
        <v>3.1711040000000001</v>
      </c>
      <c r="E12" s="6">
        <v>2.9543979999999999</v>
      </c>
      <c r="F12" s="6">
        <v>2.6222919999999998</v>
      </c>
      <c r="G12" s="6">
        <v>2.2507980000000001</v>
      </c>
      <c r="H12" s="6">
        <v>1.980861</v>
      </c>
      <c r="I12" s="6">
        <v>1.773906</v>
      </c>
      <c r="J12" s="6">
        <v>1.7709969999999999</v>
      </c>
      <c r="K12" s="6">
        <v>0.23275799999999999</v>
      </c>
      <c r="L12" s="6">
        <v>2.1808000000000001E-2</v>
      </c>
      <c r="M12" s="6">
        <v>2.0161999999999999E-2</v>
      </c>
      <c r="N12" s="6">
        <v>6.7409999999999996E-3</v>
      </c>
      <c r="O12" s="6">
        <v>1.74E-3</v>
      </c>
      <c r="P12" s="6">
        <v>1.238E-3</v>
      </c>
      <c r="Q12" s="6">
        <v>1.48E-3</v>
      </c>
    </row>
    <row r="13" spans="1:35">
      <c r="A13" s="6"/>
    </row>
    <row r="14" spans="1:35">
      <c r="I14" s="7" t="s">
        <v>2</v>
      </c>
      <c r="J14" s="7" t="s">
        <v>13</v>
      </c>
      <c r="K14" s="7" t="s">
        <v>15</v>
      </c>
      <c r="L14" s="2"/>
    </row>
    <row r="15" spans="1:35">
      <c r="I15" s="4">
        <v>595</v>
      </c>
      <c r="J15" s="7">
        <v>1.81</v>
      </c>
      <c r="K15" s="5" t="s">
        <v>14</v>
      </c>
    </row>
    <row r="16" spans="1:35">
      <c r="I16" s="6">
        <v>844</v>
      </c>
      <c r="J16" s="7">
        <v>0.85</v>
      </c>
      <c r="K16" s="8">
        <f>LOG(I16/595,2^(1/1200))</f>
        <v>605.22399661426607</v>
      </c>
    </row>
    <row r="17" spans="1:35">
      <c r="I17" s="6">
        <v>1329.5</v>
      </c>
      <c r="J17" s="5">
        <v>0.06</v>
      </c>
      <c r="K17" s="9">
        <f>LOG(I17/595,2^(1/1200))</f>
        <v>1391.9066443948593</v>
      </c>
    </row>
    <row r="30" spans="1:35">
      <c r="A30" s="4" t="s">
        <v>18</v>
      </c>
    </row>
    <row r="31" spans="1:35">
      <c r="A31" s="6" t="s">
        <v>3</v>
      </c>
      <c r="C31" s="6" t="s">
        <v>19</v>
      </c>
      <c r="E31" s="5" t="s">
        <v>16</v>
      </c>
      <c r="F31" s="5">
        <f>MAX(B32:AH32)+0.1</f>
        <v>2.2000000000000002</v>
      </c>
    </row>
    <row r="32" spans="1:35" s="1" customFormat="1">
      <c r="A32" s="4" t="s">
        <v>1</v>
      </c>
      <c r="B32" s="4">
        <v>1.2494E-2</v>
      </c>
      <c r="C32" s="4">
        <v>2.4989000000000001E-2</v>
      </c>
      <c r="D32" s="4">
        <v>3.7483000000000002E-2</v>
      </c>
      <c r="E32" s="4">
        <v>4.9977000000000001E-2</v>
      </c>
      <c r="F32" s="4">
        <v>6.2472E-2</v>
      </c>
      <c r="G32" s="4">
        <v>7.4966000000000005E-2</v>
      </c>
      <c r="H32" s="4">
        <v>8.7459999999999996E-2</v>
      </c>
      <c r="I32" s="4">
        <v>9.9955000000000002E-2</v>
      </c>
      <c r="J32" s="4">
        <v>0.1</v>
      </c>
      <c r="K32" s="4">
        <v>0.3</v>
      </c>
      <c r="L32" s="4">
        <v>0.5</v>
      </c>
      <c r="M32" s="4">
        <v>0.7</v>
      </c>
      <c r="N32" s="4">
        <v>0.9</v>
      </c>
      <c r="O32" s="4">
        <v>1.1000000000000001</v>
      </c>
      <c r="P32" s="4">
        <v>1.3</v>
      </c>
      <c r="Q32" s="4">
        <v>1.5</v>
      </c>
      <c r="R32" s="4">
        <v>1.7</v>
      </c>
      <c r="S32" s="4">
        <v>1.9</v>
      </c>
      <c r="T32" s="4">
        <v>2.1</v>
      </c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</row>
    <row r="33" spans="1:20">
      <c r="A33" s="4">
        <v>643</v>
      </c>
      <c r="B33" s="6">
        <v>32.632857999999999</v>
      </c>
      <c r="C33" s="6">
        <v>46.351089999999999</v>
      </c>
      <c r="D33" s="6">
        <v>50.664682999999997</v>
      </c>
      <c r="E33" s="6">
        <v>49.661920000000002</v>
      </c>
      <c r="F33" s="6">
        <v>48.168705000000003</v>
      </c>
      <c r="G33" s="6">
        <v>47.457096</v>
      </c>
      <c r="H33" s="6">
        <v>47.386546000000003</v>
      </c>
      <c r="I33" s="6">
        <v>47.015797999999997</v>
      </c>
      <c r="J33" s="6">
        <v>47.014682000000001</v>
      </c>
      <c r="K33" s="6">
        <v>9.9240449999999996</v>
      </c>
      <c r="L33" s="6">
        <v>1.586538</v>
      </c>
      <c r="M33" s="6">
        <v>0.57710700000000004</v>
      </c>
      <c r="N33" s="6">
        <v>0.19212599999999999</v>
      </c>
      <c r="O33" s="6">
        <v>5.8177E-2</v>
      </c>
      <c r="P33" s="6">
        <v>2.3484000000000001E-2</v>
      </c>
      <c r="Q33" s="6">
        <v>5.9576999999999998E-2</v>
      </c>
      <c r="R33" s="6">
        <v>3.8206999999999998E-2</v>
      </c>
      <c r="S33" s="6">
        <v>4.3741000000000002E-2</v>
      </c>
      <c r="T33" s="6">
        <v>3.1126000000000001E-2</v>
      </c>
    </row>
    <row r="34" spans="1:20">
      <c r="A34" s="4">
        <v>895.5</v>
      </c>
      <c r="B34" s="6">
        <v>5.9939119999999999</v>
      </c>
      <c r="C34" s="6">
        <v>5.5017810000000003</v>
      </c>
      <c r="D34" s="6">
        <v>5.1121460000000001</v>
      </c>
      <c r="E34" s="6">
        <v>4.8076179999999997</v>
      </c>
      <c r="F34" s="6">
        <v>4.4442459999999997</v>
      </c>
      <c r="G34" s="6">
        <v>4.1416000000000004</v>
      </c>
      <c r="H34" s="6">
        <v>3.946224</v>
      </c>
      <c r="I34" s="6">
        <v>3.6881849999999998</v>
      </c>
      <c r="J34" s="6">
        <v>3.683999</v>
      </c>
      <c r="K34" s="6">
        <v>0.71784800000000004</v>
      </c>
      <c r="L34" s="6">
        <v>0.35873300000000002</v>
      </c>
      <c r="M34" s="6">
        <v>0.10304199999999999</v>
      </c>
      <c r="N34" s="6">
        <v>1.5819E-2</v>
      </c>
      <c r="O34" s="6">
        <v>4.0720000000000001E-3</v>
      </c>
      <c r="P34" s="6">
        <v>1.2312E-2</v>
      </c>
      <c r="Q34" s="6">
        <v>9.11E-3</v>
      </c>
      <c r="R34" s="6">
        <v>9.195E-3</v>
      </c>
      <c r="S34" s="6">
        <v>3.601E-3</v>
      </c>
      <c r="T34" s="6">
        <v>4.2129999999999997E-3</v>
      </c>
    </row>
    <row r="35" spans="1:20">
      <c r="A35" s="4">
        <v>858</v>
      </c>
      <c r="B35" s="6">
        <v>5.9417260000000001</v>
      </c>
      <c r="C35" s="6">
        <v>4.1983059999999996</v>
      </c>
      <c r="D35" s="6">
        <v>2.44998</v>
      </c>
      <c r="E35" s="6">
        <v>1.16486</v>
      </c>
      <c r="F35" s="6">
        <v>1.032149</v>
      </c>
      <c r="G35" s="6">
        <v>0.73068299999999997</v>
      </c>
      <c r="H35" s="6">
        <v>0.63107199999999997</v>
      </c>
      <c r="I35" s="6">
        <v>0.497618</v>
      </c>
      <c r="J35" s="6">
        <v>0.49760399999999999</v>
      </c>
      <c r="K35" s="6">
        <v>0.30499599999999999</v>
      </c>
      <c r="L35" s="6">
        <v>0.19861000000000001</v>
      </c>
      <c r="M35" s="6">
        <v>0.129388</v>
      </c>
      <c r="N35" s="6">
        <v>6.4471000000000001E-2</v>
      </c>
      <c r="O35" s="6">
        <v>3.415E-2</v>
      </c>
      <c r="P35" s="6">
        <v>1.4631E-2</v>
      </c>
      <c r="Q35" s="6">
        <v>6.0629999999999998E-3</v>
      </c>
      <c r="R35" s="6">
        <v>2.4390000000000002E-3</v>
      </c>
      <c r="S35" s="6">
        <v>2.8470000000000001E-3</v>
      </c>
      <c r="T35" s="6">
        <v>2.2039999999999998E-3</v>
      </c>
    </row>
    <row r="36" spans="1:20">
      <c r="A36" s="4">
        <v>1327</v>
      </c>
      <c r="B36" s="6">
        <v>3.1839819999999999</v>
      </c>
      <c r="C36" s="6">
        <v>2.625178</v>
      </c>
      <c r="D36" s="6">
        <v>2.1381320000000001</v>
      </c>
      <c r="E36" s="6">
        <v>1.832573</v>
      </c>
      <c r="F36" s="6">
        <v>1.5857570000000001</v>
      </c>
      <c r="G36" s="6">
        <v>1.3313520000000001</v>
      </c>
      <c r="H36" s="6">
        <v>1.1022719999999999</v>
      </c>
      <c r="I36" s="6">
        <v>0.93183800000000006</v>
      </c>
      <c r="J36" s="6">
        <v>0.93315000000000003</v>
      </c>
      <c r="K36" s="6">
        <v>0.68978700000000004</v>
      </c>
      <c r="L36" s="6">
        <v>0.24910199999999999</v>
      </c>
      <c r="M36" s="6">
        <v>8.0954999999999999E-2</v>
      </c>
      <c r="N36" s="6">
        <v>2.4471E-2</v>
      </c>
      <c r="O36" s="6">
        <v>1.0506E-2</v>
      </c>
      <c r="P36" s="6">
        <v>1.903E-3</v>
      </c>
      <c r="Q36" s="6">
        <v>9.2199999999999997E-4</v>
      </c>
      <c r="R36" s="6">
        <v>1.5989999999999999E-3</v>
      </c>
      <c r="S36" s="6">
        <v>1.624E-3</v>
      </c>
      <c r="T36" s="6">
        <v>2.264E-3</v>
      </c>
    </row>
    <row r="37" spans="1:20">
      <c r="A37" s="4">
        <v>1498.5</v>
      </c>
      <c r="B37" s="6">
        <v>0.95784400000000003</v>
      </c>
      <c r="C37" s="6">
        <v>1.181379</v>
      </c>
      <c r="D37" s="6">
        <v>1.399286</v>
      </c>
      <c r="E37" s="6">
        <v>1.453519</v>
      </c>
      <c r="F37" s="6">
        <v>1.421891</v>
      </c>
      <c r="G37" s="6">
        <v>1.3868510000000001</v>
      </c>
      <c r="H37" s="6">
        <v>1.295501</v>
      </c>
      <c r="I37" s="6">
        <v>1.1917450000000001</v>
      </c>
      <c r="J37" s="6">
        <v>1.1944669999999999</v>
      </c>
      <c r="K37" s="6">
        <v>0.220553</v>
      </c>
      <c r="L37" s="6">
        <v>5.7939999999999998E-2</v>
      </c>
      <c r="M37" s="6">
        <v>1.2423E-2</v>
      </c>
      <c r="N37" s="6">
        <v>3.9789999999999999E-3</v>
      </c>
      <c r="O37" s="6">
        <v>2.0219999999999999E-3</v>
      </c>
      <c r="P37" s="6">
        <v>1.5989999999999999E-3</v>
      </c>
      <c r="Q37" s="6">
        <v>1.189E-3</v>
      </c>
      <c r="R37" s="6">
        <v>1.552E-3</v>
      </c>
      <c r="S37" s="6">
        <v>1.521E-3</v>
      </c>
      <c r="T37" s="6">
        <v>1.6770000000000001E-3</v>
      </c>
    </row>
    <row r="38" spans="1:20">
      <c r="A38" s="6"/>
    </row>
    <row r="39" spans="1:20">
      <c r="I39" s="7" t="s">
        <v>2</v>
      </c>
      <c r="J39" s="7" t="s">
        <v>13</v>
      </c>
      <c r="K39" s="7" t="s">
        <v>15</v>
      </c>
      <c r="L39" s="2"/>
      <c r="M39" s="2"/>
    </row>
    <row r="40" spans="1:20">
      <c r="I40" s="4">
        <v>643</v>
      </c>
      <c r="J40" s="7">
        <v>1.58</v>
      </c>
      <c r="K40" s="5" t="s">
        <v>14</v>
      </c>
    </row>
    <row r="41" spans="1:20">
      <c r="I41" s="6">
        <v>895.5</v>
      </c>
      <c r="J41" s="7">
        <v>0.15</v>
      </c>
      <c r="K41" s="8">
        <f>LOG(I41/643,2^(1/1200))</f>
        <v>573.44963358962707</v>
      </c>
    </row>
    <row r="42" spans="1:20">
      <c r="I42" s="6">
        <v>858</v>
      </c>
      <c r="J42" s="5">
        <v>0.08</v>
      </c>
      <c r="K42" s="9">
        <f>LOG(I42/643,2^(1/1200))</f>
        <v>499.390692205927</v>
      </c>
    </row>
    <row r="43" spans="1:20">
      <c r="I43" s="6">
        <v>1327</v>
      </c>
      <c r="J43" s="5">
        <v>0.08</v>
      </c>
      <c r="K43" s="9">
        <f>LOG(I43/643,2^(1/1200))</f>
        <v>1254.3332736507177</v>
      </c>
    </row>
    <row r="44" spans="1:20">
      <c r="I44" s="6">
        <v>1498.5</v>
      </c>
      <c r="J44" s="5">
        <v>0.04</v>
      </c>
      <c r="K44" s="9">
        <f>LOG(I44/643,2^(1/1200))</f>
        <v>1464.7541294227792</v>
      </c>
    </row>
    <row r="55" spans="1:35">
      <c r="A55" s="4" t="s">
        <v>21</v>
      </c>
    </row>
    <row r="56" spans="1:35">
      <c r="A56" s="6" t="s">
        <v>4</v>
      </c>
      <c r="C56" s="6" t="s">
        <v>22</v>
      </c>
      <c r="E56" s="5" t="s">
        <v>16</v>
      </c>
      <c r="F56" s="10">
        <f>MAX(B57:AH57)+0.1</f>
        <v>2</v>
      </c>
    </row>
    <row r="57" spans="1:35" s="1" customFormat="1">
      <c r="A57" s="4" t="s">
        <v>1</v>
      </c>
      <c r="B57" s="4">
        <v>1.2494E-2</v>
      </c>
      <c r="C57" s="4">
        <v>2.4989000000000001E-2</v>
      </c>
      <c r="D57" s="4">
        <v>3.7483000000000002E-2</v>
      </c>
      <c r="E57" s="4">
        <v>4.9977000000000001E-2</v>
      </c>
      <c r="F57" s="4">
        <v>6.2472E-2</v>
      </c>
      <c r="G57" s="4">
        <v>7.4966000000000005E-2</v>
      </c>
      <c r="H57" s="4">
        <v>8.7459999999999996E-2</v>
      </c>
      <c r="I57" s="4">
        <v>9.9955000000000002E-2</v>
      </c>
      <c r="J57" s="4">
        <v>0.1</v>
      </c>
      <c r="K57" s="4">
        <v>0.3</v>
      </c>
      <c r="L57" s="4">
        <v>0.5</v>
      </c>
      <c r="M57" s="4">
        <v>0.7</v>
      </c>
      <c r="N57" s="4">
        <v>0.9</v>
      </c>
      <c r="O57" s="4">
        <v>1.1000000000000001</v>
      </c>
      <c r="P57" s="4">
        <v>1.3</v>
      </c>
      <c r="Q57" s="4">
        <v>1.5</v>
      </c>
      <c r="R57" s="4">
        <v>1.7</v>
      </c>
      <c r="S57" s="4">
        <v>1.9</v>
      </c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spans="1:35">
      <c r="A58" s="4">
        <v>696.5</v>
      </c>
      <c r="B58" s="6">
        <v>5.705425</v>
      </c>
      <c r="C58" s="6">
        <v>9.0664630000000006</v>
      </c>
      <c r="D58" s="6">
        <v>11.501238000000001</v>
      </c>
      <c r="E58" s="6">
        <v>11.070107</v>
      </c>
      <c r="F58" s="6">
        <v>9.7513319999999997</v>
      </c>
      <c r="G58" s="6">
        <v>7.6506930000000004</v>
      </c>
      <c r="H58" s="6">
        <v>5.9531929999999997</v>
      </c>
      <c r="I58" s="6">
        <v>5.2801039999999997</v>
      </c>
      <c r="J58" s="6">
        <v>5.27827</v>
      </c>
      <c r="K58" s="6">
        <v>2.6346780000000001</v>
      </c>
      <c r="L58" s="6">
        <v>0.74129699999999998</v>
      </c>
      <c r="M58" s="6">
        <v>0.29493000000000003</v>
      </c>
      <c r="N58" s="6">
        <v>0.14352699999999999</v>
      </c>
      <c r="O58" s="6">
        <v>2.2433999999999999E-2</v>
      </c>
      <c r="P58" s="6">
        <v>1.4164E-2</v>
      </c>
      <c r="Q58" s="6">
        <v>1.7752E-2</v>
      </c>
      <c r="R58" s="6">
        <v>1.4206999999999999E-2</v>
      </c>
      <c r="S58" s="6">
        <v>1.1197E-2</v>
      </c>
    </row>
    <row r="59" spans="1:35">
      <c r="A59" s="4">
        <v>1014.5</v>
      </c>
      <c r="B59" s="6">
        <v>1.587761</v>
      </c>
      <c r="C59" s="6">
        <v>0.80097799999999997</v>
      </c>
      <c r="D59" s="6">
        <v>0.83169300000000002</v>
      </c>
      <c r="E59" s="6">
        <v>0.75097999999999998</v>
      </c>
      <c r="F59" s="6">
        <v>0.64902499999999996</v>
      </c>
      <c r="G59" s="6">
        <v>0.51436300000000001</v>
      </c>
      <c r="H59" s="6">
        <v>0.40288200000000002</v>
      </c>
      <c r="I59" s="6">
        <v>0.39631300000000003</v>
      </c>
      <c r="J59" s="6">
        <v>0.39628400000000003</v>
      </c>
      <c r="K59" s="6">
        <v>0.303707</v>
      </c>
      <c r="L59" s="6">
        <v>0.10456500000000001</v>
      </c>
      <c r="M59" s="6">
        <v>5.2663000000000001E-2</v>
      </c>
      <c r="N59" s="6">
        <v>1.4031999999999999E-2</v>
      </c>
      <c r="O59" s="6">
        <v>3.0469999999999998E-3</v>
      </c>
      <c r="P59" s="6">
        <v>1.7110000000000001E-3</v>
      </c>
      <c r="Q59" s="6">
        <v>2.3630000000000001E-3</v>
      </c>
      <c r="R59" s="6">
        <v>1.802E-3</v>
      </c>
      <c r="S59" s="6">
        <v>2.1519999999999998E-3</v>
      </c>
    </row>
    <row r="60" spans="1:35">
      <c r="A60" s="4">
        <v>1044.5</v>
      </c>
      <c r="B60" s="6">
        <v>1.587761</v>
      </c>
      <c r="C60" s="6">
        <v>0.94089199999999995</v>
      </c>
      <c r="D60" s="6">
        <v>0.97756500000000002</v>
      </c>
      <c r="E60" s="6">
        <v>0.97317900000000002</v>
      </c>
      <c r="F60" s="6">
        <v>0.95821500000000004</v>
      </c>
      <c r="G60" s="6">
        <v>0.93237000000000003</v>
      </c>
      <c r="H60" s="6">
        <v>0.91332100000000005</v>
      </c>
      <c r="I60" s="6">
        <v>0.90018299999999996</v>
      </c>
      <c r="J60" s="6">
        <v>0.90005100000000005</v>
      </c>
      <c r="K60" s="6">
        <v>0.60816000000000003</v>
      </c>
      <c r="L60" s="6">
        <v>0.228274</v>
      </c>
      <c r="M60" s="6">
        <v>7.2121000000000005E-2</v>
      </c>
      <c r="N60" s="6">
        <v>3.1802999999999998E-2</v>
      </c>
      <c r="O60" s="6">
        <v>1.325E-2</v>
      </c>
      <c r="P60" s="6">
        <v>5.4869999999999997E-3</v>
      </c>
      <c r="Q60" s="6">
        <v>2.7179999999999999E-3</v>
      </c>
      <c r="R60" s="6">
        <v>1.621E-3</v>
      </c>
      <c r="S60" s="6">
        <v>2.1519999999999998E-3</v>
      </c>
    </row>
    <row r="61" spans="1:35">
      <c r="A61" s="4">
        <v>1592</v>
      </c>
      <c r="B61" s="6">
        <v>0.30086000000000002</v>
      </c>
      <c r="C61" s="6">
        <v>0.30896299999999999</v>
      </c>
      <c r="D61" s="6">
        <v>0.31044699999999997</v>
      </c>
      <c r="E61" s="6">
        <v>0.25511499999999998</v>
      </c>
      <c r="F61" s="6">
        <v>0.22128300000000001</v>
      </c>
      <c r="G61" s="6">
        <v>0.205598</v>
      </c>
      <c r="H61" s="6">
        <v>0.195858</v>
      </c>
      <c r="I61" s="6">
        <v>0.186443</v>
      </c>
      <c r="J61" s="6">
        <v>0.18642600000000001</v>
      </c>
      <c r="K61" s="6">
        <v>6.7724999999999994E-2</v>
      </c>
      <c r="L61" s="6">
        <v>1.2462000000000001E-2</v>
      </c>
      <c r="M61" s="6">
        <v>6.8820000000000001E-3</v>
      </c>
      <c r="N61" s="6">
        <v>9.6199999999999996E-4</v>
      </c>
      <c r="O61" s="6">
        <v>9.810000000000001E-4</v>
      </c>
      <c r="P61" s="6">
        <v>8.0699999999999999E-4</v>
      </c>
      <c r="Q61" s="6">
        <v>1.2260000000000001E-3</v>
      </c>
      <c r="R61" s="6">
        <v>8.6200000000000003E-4</v>
      </c>
      <c r="S61" s="6">
        <v>1.7030000000000001E-3</v>
      </c>
    </row>
    <row r="63" spans="1:35">
      <c r="I63" s="7" t="s">
        <v>2</v>
      </c>
      <c r="J63" s="7" t="s">
        <v>13</v>
      </c>
      <c r="K63" s="7" t="s">
        <v>15</v>
      </c>
      <c r="L63" s="2"/>
      <c r="M63" s="2"/>
    </row>
    <row r="64" spans="1:35">
      <c r="I64" s="4">
        <v>696.5</v>
      </c>
      <c r="J64" s="7">
        <v>0.23</v>
      </c>
      <c r="K64" s="5" t="s">
        <v>14</v>
      </c>
    </row>
    <row r="65" spans="1:11">
      <c r="I65" s="6">
        <v>1014.5</v>
      </c>
      <c r="J65" s="5">
        <v>0.04</v>
      </c>
      <c r="K65" s="9">
        <f>LOG(I65/696.5,2^(1/1200))</f>
        <v>651.08832858649885</v>
      </c>
    </row>
    <row r="66" spans="1:11">
      <c r="I66" s="6">
        <v>1044.5</v>
      </c>
      <c r="J66" s="7">
        <v>7.0000000000000007E-2</v>
      </c>
      <c r="K66" s="8">
        <f>LOG(I66/696.5,2^(1/1200))</f>
        <v>701.54068135903901</v>
      </c>
    </row>
    <row r="67" spans="1:11">
      <c r="I67" s="6">
        <v>1592</v>
      </c>
      <c r="J67" s="5">
        <v>0.01</v>
      </c>
      <c r="K67" s="9">
        <f>LOG(I67/696.5,2^(1/1200))</f>
        <v>1431.1740935309008</v>
      </c>
    </row>
    <row r="70" spans="1:11">
      <c r="H70" s="7"/>
      <c r="I70" s="7"/>
    </row>
    <row r="79" spans="1:11">
      <c r="A79" s="4" t="s">
        <v>23</v>
      </c>
    </row>
    <row r="80" spans="1:11">
      <c r="A80" s="6" t="s">
        <v>5</v>
      </c>
      <c r="C80" s="6" t="s">
        <v>24</v>
      </c>
      <c r="E80" s="5" t="s">
        <v>16</v>
      </c>
      <c r="F80" s="10">
        <f>MAX(B81:AH81)+0.1</f>
        <v>2</v>
      </c>
    </row>
    <row r="81" spans="1:35" s="1" customFormat="1">
      <c r="A81" s="4" t="s">
        <v>1</v>
      </c>
      <c r="B81" s="4">
        <v>1.2494E-2</v>
      </c>
      <c r="C81" s="4">
        <v>2.4989000000000001E-2</v>
      </c>
      <c r="D81" s="4">
        <v>3.7483000000000002E-2</v>
      </c>
      <c r="E81" s="4">
        <v>4.9977000000000001E-2</v>
      </c>
      <c r="F81" s="4">
        <v>6.2472E-2</v>
      </c>
      <c r="G81" s="4">
        <v>7.4966000000000005E-2</v>
      </c>
      <c r="H81" s="4">
        <v>8.7459999999999996E-2</v>
      </c>
      <c r="I81" s="4">
        <v>9.9955000000000002E-2</v>
      </c>
      <c r="J81" s="4">
        <v>0.1</v>
      </c>
      <c r="K81" s="4">
        <v>0.3</v>
      </c>
      <c r="L81" s="4">
        <v>0.5</v>
      </c>
      <c r="M81" s="4">
        <v>0.7</v>
      </c>
      <c r="N81" s="4">
        <v>0.9</v>
      </c>
      <c r="O81" s="4">
        <v>1.1000000000000001</v>
      </c>
      <c r="P81" s="4">
        <v>1.3</v>
      </c>
      <c r="Q81" s="4">
        <v>1.5</v>
      </c>
      <c r="R81" s="4">
        <v>1.7</v>
      </c>
      <c r="S81" s="4">
        <v>1.9</v>
      </c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spans="1:35">
      <c r="A82" s="4">
        <v>825</v>
      </c>
      <c r="B82" s="6">
        <v>22.610282000000002</v>
      </c>
      <c r="C82" s="6">
        <v>25.129909000000001</v>
      </c>
      <c r="D82" s="6">
        <v>29.909631000000001</v>
      </c>
      <c r="E82" s="6">
        <v>31.618279999999999</v>
      </c>
      <c r="F82" s="6">
        <v>30.278624000000001</v>
      </c>
      <c r="G82" s="6">
        <v>28.800070999999999</v>
      </c>
      <c r="H82" s="6">
        <v>27.838667999999998</v>
      </c>
      <c r="I82" s="6">
        <v>27.121002000000001</v>
      </c>
      <c r="J82" s="6">
        <v>27.117462</v>
      </c>
      <c r="K82" s="6">
        <v>14.309509</v>
      </c>
      <c r="L82" s="6">
        <v>3.4547750000000002</v>
      </c>
      <c r="M82" s="6">
        <v>0.71728999999999998</v>
      </c>
      <c r="N82" s="6">
        <v>0.102969</v>
      </c>
      <c r="O82" s="6">
        <v>1.984E-2</v>
      </c>
      <c r="P82" s="6">
        <v>8.1670000000000006E-3</v>
      </c>
      <c r="Q82" s="6">
        <v>1.6202999999999999E-2</v>
      </c>
      <c r="R82" s="6">
        <v>6.391E-3</v>
      </c>
      <c r="S82" s="6">
        <v>1.0543E-2</v>
      </c>
    </row>
    <row r="83" spans="1:35">
      <c r="A83" s="4">
        <v>1495.5</v>
      </c>
      <c r="B83" s="6">
        <v>2.0922890000000001</v>
      </c>
      <c r="C83" s="6">
        <v>2.4277989999999998</v>
      </c>
      <c r="D83" s="6">
        <v>2.2415500000000002</v>
      </c>
      <c r="E83" s="6">
        <v>2.2320039999999999</v>
      </c>
      <c r="F83" s="6">
        <v>2.2025239999999999</v>
      </c>
      <c r="G83" s="6">
        <v>2.065007</v>
      </c>
      <c r="H83" s="6">
        <v>1.9063049999999999</v>
      </c>
      <c r="I83" s="6">
        <v>1.7773140000000001</v>
      </c>
      <c r="J83" s="6">
        <v>1.7759959999999999</v>
      </c>
      <c r="K83" s="6">
        <v>0.49284299999999998</v>
      </c>
      <c r="L83" s="6">
        <v>0.13164799999999999</v>
      </c>
      <c r="M83" s="6">
        <v>1.0272E-2</v>
      </c>
      <c r="N83" s="6">
        <v>6.9519999999999998E-3</v>
      </c>
      <c r="O83" s="6">
        <v>2.6740000000000002E-3</v>
      </c>
      <c r="P83" s="6">
        <v>1.4239999999999999E-3</v>
      </c>
      <c r="Q83" s="6">
        <v>1.2830000000000001E-3</v>
      </c>
      <c r="R83" s="6">
        <v>2.5600000000000002E-3</v>
      </c>
      <c r="S83" s="6">
        <v>1.3990000000000001E-3</v>
      </c>
    </row>
    <row r="84" spans="1:35">
      <c r="A84" s="4">
        <v>1154</v>
      </c>
      <c r="B84" s="6">
        <v>0.89221099999999998</v>
      </c>
      <c r="C84" s="6">
        <v>0.80036300000000005</v>
      </c>
      <c r="D84" s="6">
        <v>0.77344199999999996</v>
      </c>
      <c r="E84" s="6">
        <v>0.78625999999999996</v>
      </c>
      <c r="F84" s="6">
        <v>0.78830999999999996</v>
      </c>
      <c r="G84" s="6">
        <v>0.83030300000000001</v>
      </c>
      <c r="H84" s="6">
        <v>0.87402899999999994</v>
      </c>
      <c r="I84" s="6">
        <v>0.88629000000000002</v>
      </c>
      <c r="J84" s="6">
        <v>0.88667799999999997</v>
      </c>
      <c r="K84" s="6">
        <v>0.32265700000000003</v>
      </c>
      <c r="L84" s="6">
        <v>0.118919</v>
      </c>
      <c r="M84" s="6">
        <v>5.4167E-2</v>
      </c>
      <c r="N84" s="6">
        <v>2.0473999999999999E-2</v>
      </c>
      <c r="O84" s="6">
        <v>9.8460000000000006E-3</v>
      </c>
      <c r="P84" s="6">
        <v>5.4380000000000001E-3</v>
      </c>
      <c r="Q84" s="6">
        <v>3.0860000000000002E-3</v>
      </c>
      <c r="R84" s="6">
        <v>2.5660000000000001E-3</v>
      </c>
      <c r="S84" s="6">
        <v>1.3849999999999999E-3</v>
      </c>
    </row>
    <row r="85" spans="1:35">
      <c r="A85" s="4">
        <v>25</v>
      </c>
      <c r="B85" s="6">
        <v>0.185004</v>
      </c>
      <c r="C85" s="6">
        <v>7.7292E-2</v>
      </c>
      <c r="D85" s="6">
        <v>0.111502</v>
      </c>
      <c r="E85" s="6">
        <v>0.14058399999999999</v>
      </c>
      <c r="F85" s="6">
        <v>0.14855399999999999</v>
      </c>
      <c r="G85" s="6">
        <v>0.147422</v>
      </c>
      <c r="H85" s="6">
        <v>0.15235099999999999</v>
      </c>
      <c r="I85" s="6">
        <v>0.153278</v>
      </c>
      <c r="J85" s="6">
        <v>0.152555</v>
      </c>
      <c r="K85" s="6">
        <v>6.3700000000000007E-2</v>
      </c>
      <c r="L85" s="6">
        <v>5.4988000000000002E-2</v>
      </c>
      <c r="M85" s="6">
        <v>3.7568999999999998E-2</v>
      </c>
      <c r="N85" s="6">
        <v>3.8338999999999998E-2</v>
      </c>
      <c r="O85" s="6">
        <v>3.7811999999999998E-2</v>
      </c>
      <c r="P85" s="6">
        <v>2.0975000000000001E-2</v>
      </c>
      <c r="Q85" s="6">
        <v>3.3388000000000001E-2</v>
      </c>
      <c r="R85" s="6">
        <v>4.5772E-2</v>
      </c>
      <c r="S85" s="6">
        <v>3.1414999999999998E-2</v>
      </c>
    </row>
    <row r="86" spans="1:35">
      <c r="A86" s="6"/>
    </row>
    <row r="87" spans="1:35">
      <c r="I87" s="7" t="s">
        <v>2</v>
      </c>
      <c r="J87" s="7" t="s">
        <v>13</v>
      </c>
      <c r="K87" s="7" t="s">
        <v>15</v>
      </c>
      <c r="L87" s="2"/>
    </row>
    <row r="88" spans="1:35">
      <c r="I88" s="4">
        <v>825</v>
      </c>
      <c r="J88" s="4">
        <v>1.63</v>
      </c>
      <c r="K88" s="5" t="s">
        <v>14</v>
      </c>
    </row>
    <row r="89" spans="1:35">
      <c r="I89" s="6">
        <v>1495.5</v>
      </c>
      <c r="J89" s="4">
        <v>7.0000000000000007E-2</v>
      </c>
      <c r="K89" s="8">
        <f>LOG(I89/825,2^(1/1200))</f>
        <v>1029.7942631834273</v>
      </c>
    </row>
    <row r="90" spans="1:35">
      <c r="I90" s="6">
        <v>1154</v>
      </c>
      <c r="J90" s="5">
        <v>0.06</v>
      </c>
      <c r="K90" s="9">
        <f>LOG(I90/825,2^(1/1200))</f>
        <v>581.01263941477555</v>
      </c>
    </row>
    <row r="91" spans="1:35">
      <c r="I91" s="6">
        <v>25</v>
      </c>
      <c r="J91" s="5">
        <v>0.03</v>
      </c>
      <c r="K91" s="9">
        <f>LOG(I91/825,2^(1/1200))</f>
        <v>-6053.2729432302531</v>
      </c>
    </row>
    <row r="103" spans="1:35">
      <c r="A103" s="4" t="s">
        <v>25</v>
      </c>
    </row>
    <row r="104" spans="1:35">
      <c r="A104" s="6" t="s">
        <v>6</v>
      </c>
      <c r="C104" s="6" t="s">
        <v>26</v>
      </c>
      <c r="E104" s="5" t="s">
        <v>16</v>
      </c>
      <c r="F104" s="10">
        <f>MAX(B105:AH105)+0.1</f>
        <v>1.8</v>
      </c>
    </row>
    <row r="105" spans="1:35" s="1" customFormat="1">
      <c r="A105" s="4" t="s">
        <v>1</v>
      </c>
      <c r="B105" s="4">
        <v>1.2494E-2</v>
      </c>
      <c r="C105" s="4">
        <v>2.4989000000000001E-2</v>
      </c>
      <c r="D105" s="4">
        <v>3.7483000000000002E-2</v>
      </c>
      <c r="E105" s="4">
        <v>4.9977000000000001E-2</v>
      </c>
      <c r="F105" s="4">
        <v>6.2472E-2</v>
      </c>
      <c r="G105" s="4">
        <v>7.4966000000000005E-2</v>
      </c>
      <c r="H105" s="4">
        <v>8.7459999999999996E-2</v>
      </c>
      <c r="I105" s="4">
        <v>9.9955000000000002E-2</v>
      </c>
      <c r="J105" s="4">
        <v>0.1</v>
      </c>
      <c r="K105" s="4">
        <v>0.3</v>
      </c>
      <c r="L105" s="4">
        <v>0.5</v>
      </c>
      <c r="M105" s="4">
        <v>0.7</v>
      </c>
      <c r="N105" s="4">
        <v>0.9</v>
      </c>
      <c r="O105" s="4">
        <v>1.1000000000000001</v>
      </c>
      <c r="P105" s="4">
        <v>1.3</v>
      </c>
      <c r="Q105" s="4">
        <v>1.5</v>
      </c>
      <c r="R105" s="4">
        <v>1.7</v>
      </c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spans="1:35">
      <c r="A106" s="4">
        <v>884</v>
      </c>
      <c r="B106" s="6">
        <v>47.700679999999998</v>
      </c>
      <c r="C106" s="6">
        <v>41.599639000000003</v>
      </c>
      <c r="D106" s="6">
        <v>36.396092000000003</v>
      </c>
      <c r="E106" s="6">
        <v>31.992956</v>
      </c>
      <c r="F106" s="6">
        <v>28.087630000000001</v>
      </c>
      <c r="G106" s="6">
        <v>25.167586</v>
      </c>
      <c r="H106" s="6">
        <v>23.090171000000002</v>
      </c>
      <c r="I106" s="6">
        <v>21.296849000000002</v>
      </c>
      <c r="J106" s="6">
        <v>21.290168999999999</v>
      </c>
      <c r="K106" s="6">
        <v>8.0051989999999993</v>
      </c>
      <c r="L106" s="6">
        <v>2.7049629999999998</v>
      </c>
      <c r="M106" s="6">
        <v>0.37973299999999999</v>
      </c>
      <c r="N106" s="6">
        <v>4.8549000000000002E-2</v>
      </c>
      <c r="O106" s="6">
        <v>1.5778E-2</v>
      </c>
      <c r="P106" s="6">
        <v>1.4305999999999999E-2</v>
      </c>
      <c r="Q106" s="6">
        <v>7.4000000000000003E-3</v>
      </c>
      <c r="R106" s="6">
        <v>1.5448999999999999E-2</v>
      </c>
    </row>
    <row r="107" spans="1:35">
      <c r="A107" s="4">
        <v>1225</v>
      </c>
      <c r="B107" s="6">
        <v>6.0431730000000003</v>
      </c>
      <c r="C107" s="6">
        <v>6.1651280000000002</v>
      </c>
      <c r="D107" s="6">
        <v>5.5738570000000003</v>
      </c>
      <c r="E107" s="6">
        <v>5.07219</v>
      </c>
      <c r="F107" s="6">
        <v>4.7256770000000001</v>
      </c>
      <c r="G107" s="6">
        <v>4.4326879999999997</v>
      </c>
      <c r="H107" s="6">
        <v>4.1361169999999996</v>
      </c>
      <c r="I107" s="6">
        <v>3.8586619999999998</v>
      </c>
      <c r="J107" s="6">
        <v>3.857402</v>
      </c>
      <c r="K107" s="6">
        <v>0.89994799999999997</v>
      </c>
      <c r="L107" s="6">
        <v>0.28884900000000002</v>
      </c>
      <c r="M107" s="6">
        <v>8.2962999999999995E-2</v>
      </c>
      <c r="N107" s="6">
        <v>1.9803999999999999E-2</v>
      </c>
      <c r="O107" s="6">
        <v>5.548E-3</v>
      </c>
      <c r="P107" s="6">
        <v>2.0600000000000002E-3</v>
      </c>
      <c r="Q107" s="6">
        <v>1.2800000000000001E-3</v>
      </c>
      <c r="R107" s="6">
        <v>1.2979999999999999E-3</v>
      </c>
    </row>
    <row r="108" spans="1:35">
      <c r="A108" s="4">
        <v>1132.5</v>
      </c>
      <c r="B108" s="6">
        <v>2.056683</v>
      </c>
      <c r="C108" s="6">
        <v>2.2763179999999998</v>
      </c>
      <c r="D108" s="6">
        <v>2.3274159999999999</v>
      </c>
      <c r="E108" s="6">
        <v>2.2462230000000001</v>
      </c>
      <c r="F108" s="6">
        <v>2.2538580000000001</v>
      </c>
      <c r="G108" s="6">
        <v>2.2472989999999999</v>
      </c>
      <c r="H108" s="6">
        <v>2.2047690000000002</v>
      </c>
      <c r="I108" s="6">
        <v>2.1318579999999998</v>
      </c>
      <c r="J108" s="6">
        <v>2.1313110000000002</v>
      </c>
      <c r="K108" s="6">
        <v>0.175127</v>
      </c>
      <c r="L108" s="6">
        <v>0.28499799999999997</v>
      </c>
      <c r="M108" s="6">
        <v>9.2780000000000001E-2</v>
      </c>
      <c r="N108" s="6">
        <v>4.3133999999999999E-2</v>
      </c>
      <c r="O108" s="6">
        <v>1.3726E-2</v>
      </c>
      <c r="P108" s="6">
        <v>5.7660000000000003E-3</v>
      </c>
      <c r="Q108" s="6">
        <v>1.9919999999999998E-3</v>
      </c>
      <c r="R108" s="6">
        <v>1.652E-3</v>
      </c>
    </row>
    <row r="109" spans="1:35">
      <c r="A109" s="4">
        <v>1389.5</v>
      </c>
      <c r="B109" s="6">
        <v>0.85260000000000002</v>
      </c>
      <c r="C109" s="6">
        <v>0.71373500000000001</v>
      </c>
      <c r="D109" s="6">
        <v>0.79696800000000001</v>
      </c>
      <c r="E109" s="6">
        <v>0.81690200000000002</v>
      </c>
      <c r="F109" s="6">
        <v>0.83754899999999999</v>
      </c>
      <c r="G109" s="6">
        <v>0.85955899999999996</v>
      </c>
      <c r="H109" s="6">
        <v>0.87258199999999997</v>
      </c>
      <c r="I109" s="6">
        <v>0.87034999999999996</v>
      </c>
      <c r="J109" s="6">
        <v>0.86997800000000003</v>
      </c>
      <c r="K109" s="6">
        <v>0.309865</v>
      </c>
      <c r="L109" s="6">
        <v>6.0991999999999998E-2</v>
      </c>
      <c r="M109" s="6">
        <v>3.5765999999999999E-2</v>
      </c>
      <c r="N109" s="6">
        <v>1.5415999999999999E-2</v>
      </c>
      <c r="O109" s="6">
        <v>6.8510000000000003E-3</v>
      </c>
      <c r="P109" s="6">
        <v>3.872E-3</v>
      </c>
      <c r="Q109" s="6">
        <v>1.263E-3</v>
      </c>
      <c r="R109" s="6">
        <v>7.4799999999999997E-4</v>
      </c>
    </row>
    <row r="110" spans="1:35">
      <c r="A110" s="6"/>
    </row>
    <row r="111" spans="1:35">
      <c r="I111" s="7" t="s">
        <v>2</v>
      </c>
      <c r="J111" s="7" t="s">
        <v>13</v>
      </c>
      <c r="K111" s="7" t="s">
        <v>15</v>
      </c>
      <c r="L111" s="2"/>
    </row>
    <row r="112" spans="1:35">
      <c r="I112" s="4">
        <v>884</v>
      </c>
      <c r="J112" s="11">
        <v>1.1000000000000001</v>
      </c>
      <c r="K112" s="5" t="s">
        <v>14</v>
      </c>
    </row>
    <row r="113" spans="1:11">
      <c r="I113" s="6">
        <v>1225</v>
      </c>
      <c r="J113" s="11">
        <v>0.16</v>
      </c>
      <c r="K113" s="8">
        <f>LOG(I113/884,2^(1/1200))</f>
        <v>564.79616939821176</v>
      </c>
    </row>
    <row r="114" spans="1:11">
      <c r="I114" s="6">
        <v>1132.5</v>
      </c>
      <c r="J114" s="12">
        <v>0.09</v>
      </c>
      <c r="K114" s="9">
        <f>LOG(I114/884,2^(1/1200))</f>
        <v>428.87133065060664</v>
      </c>
    </row>
    <row r="115" spans="1:11">
      <c r="I115" s="6">
        <v>1389.5</v>
      </c>
      <c r="J115" s="12">
        <v>0.04</v>
      </c>
      <c r="K115" s="9">
        <f>LOG(I115/884,2^(1/1200))</f>
        <v>782.93707177097042</v>
      </c>
    </row>
    <row r="127" spans="1:11">
      <c r="A127" s="4" t="s">
        <v>27</v>
      </c>
    </row>
    <row r="128" spans="1:11">
      <c r="A128" s="6" t="s">
        <v>7</v>
      </c>
      <c r="C128" s="6" t="s">
        <v>28</v>
      </c>
      <c r="E128" s="5" t="s">
        <v>16</v>
      </c>
      <c r="F128" s="10">
        <f>MAX(B129:AH129)+0.1</f>
        <v>1.8</v>
      </c>
    </row>
    <row r="129" spans="1:35" s="1" customFormat="1">
      <c r="A129" s="4" t="s">
        <v>1</v>
      </c>
      <c r="B129" s="4">
        <v>1.2494E-2</v>
      </c>
      <c r="C129" s="4">
        <v>2.4989000000000001E-2</v>
      </c>
      <c r="D129" s="4">
        <v>3.7483000000000002E-2</v>
      </c>
      <c r="E129" s="4">
        <v>4.9977000000000001E-2</v>
      </c>
      <c r="F129" s="4">
        <v>6.2472E-2</v>
      </c>
      <c r="G129" s="4">
        <v>7.4966000000000005E-2</v>
      </c>
      <c r="H129" s="4">
        <v>8.7459999999999996E-2</v>
      </c>
      <c r="I129" s="4">
        <v>9.9955000000000002E-2</v>
      </c>
      <c r="J129" s="4">
        <v>0.1</v>
      </c>
      <c r="K129" s="4">
        <v>0.3</v>
      </c>
      <c r="L129" s="4">
        <v>0.5</v>
      </c>
      <c r="M129" s="4">
        <v>0.7</v>
      </c>
      <c r="N129" s="4">
        <v>0.9</v>
      </c>
      <c r="O129" s="4">
        <v>1.1000000000000001</v>
      </c>
      <c r="P129" s="4">
        <v>1.3</v>
      </c>
      <c r="Q129" s="4">
        <v>1.5</v>
      </c>
      <c r="R129" s="4">
        <v>1.7</v>
      </c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spans="1:35">
      <c r="A130" s="4">
        <v>940.5</v>
      </c>
      <c r="B130" s="6">
        <v>21.180648000000001</v>
      </c>
      <c r="C130" s="6">
        <v>17.449134999999998</v>
      </c>
      <c r="D130" s="6">
        <v>18.183665999999999</v>
      </c>
      <c r="E130" s="6">
        <v>18.838314</v>
      </c>
      <c r="F130" s="6">
        <v>18.534101</v>
      </c>
      <c r="G130" s="6">
        <v>17.735531999999999</v>
      </c>
      <c r="H130" s="6">
        <v>16.870768000000002</v>
      </c>
      <c r="I130" s="6">
        <v>15.989001</v>
      </c>
      <c r="J130" s="6">
        <v>15.98502</v>
      </c>
      <c r="K130" s="6">
        <v>6.5586390000000003</v>
      </c>
      <c r="L130" s="6">
        <v>4.0730779999999998</v>
      </c>
      <c r="M130" s="6">
        <v>2.5719189999999998</v>
      </c>
      <c r="N130" s="6">
        <v>1.4871939999999999</v>
      </c>
      <c r="O130" s="6">
        <v>0.89388500000000004</v>
      </c>
      <c r="P130" s="6">
        <v>0.55648200000000003</v>
      </c>
      <c r="Q130" s="6">
        <v>0.354904</v>
      </c>
      <c r="R130" s="6">
        <v>0.21356</v>
      </c>
    </row>
    <row r="131" spans="1:35">
      <c r="A131" s="4">
        <v>1304</v>
      </c>
      <c r="B131" s="6">
        <v>2.6041560000000001</v>
      </c>
      <c r="C131" s="6">
        <v>3.3630409999999999</v>
      </c>
      <c r="D131" s="6">
        <v>3.3052350000000001</v>
      </c>
      <c r="E131" s="6">
        <v>3.1622330000000001</v>
      </c>
      <c r="F131" s="6">
        <v>3.021045</v>
      </c>
      <c r="G131" s="6">
        <v>2.9128630000000002</v>
      </c>
      <c r="H131" s="6">
        <v>2.8152180000000002</v>
      </c>
      <c r="I131" s="6">
        <v>2.7222940000000002</v>
      </c>
      <c r="J131" s="6">
        <v>2.7222780000000002</v>
      </c>
      <c r="K131" s="6">
        <v>1.0366880000000001</v>
      </c>
      <c r="L131" s="6">
        <v>0.36102600000000001</v>
      </c>
      <c r="M131" s="6">
        <v>0.116961</v>
      </c>
      <c r="N131" s="6">
        <v>4.4727999999999997E-2</v>
      </c>
      <c r="O131" s="6">
        <v>1.6024E-2</v>
      </c>
      <c r="P131" s="6">
        <v>5.4920000000000004E-3</v>
      </c>
      <c r="Q131" s="6">
        <v>2.4009999999999999E-3</v>
      </c>
      <c r="R131" s="6">
        <v>2.1580000000000002E-3</v>
      </c>
    </row>
    <row r="132" spans="1:35">
      <c r="A132" s="4">
        <v>1431</v>
      </c>
      <c r="B132" s="6">
        <v>1.0511079999999999</v>
      </c>
      <c r="C132" s="6">
        <v>1.241798</v>
      </c>
      <c r="D132" s="6">
        <v>1.3415600000000001</v>
      </c>
      <c r="E132" s="6">
        <v>1.3610519999999999</v>
      </c>
      <c r="F132" s="6">
        <v>1.320265</v>
      </c>
      <c r="G132" s="6">
        <v>1.2912980000000001</v>
      </c>
      <c r="H132" s="6">
        <v>1.2882560000000001</v>
      </c>
      <c r="I132" s="6">
        <v>1.2825839999999999</v>
      </c>
      <c r="J132" s="6">
        <v>1.282932</v>
      </c>
      <c r="K132" s="6">
        <v>0.77142599999999995</v>
      </c>
      <c r="L132" s="6">
        <v>0.44580799999999998</v>
      </c>
      <c r="M132" s="6">
        <v>0.23808699999999999</v>
      </c>
      <c r="N132" s="6">
        <v>0.112662</v>
      </c>
      <c r="O132" s="6">
        <v>5.7312000000000002E-2</v>
      </c>
      <c r="P132" s="6">
        <v>2.5631999999999999E-2</v>
      </c>
      <c r="Q132" s="6">
        <v>1.5751000000000001E-2</v>
      </c>
      <c r="R132" s="6">
        <v>9.8549999999999992E-3</v>
      </c>
    </row>
    <row r="133" spans="1:35">
      <c r="A133" s="6"/>
    </row>
    <row r="134" spans="1:35">
      <c r="I134" s="7" t="s">
        <v>2</v>
      </c>
      <c r="J134" s="7" t="s">
        <v>13</v>
      </c>
      <c r="K134" s="7" t="s">
        <v>15</v>
      </c>
      <c r="L134" s="2"/>
    </row>
    <row r="135" spans="1:35">
      <c r="H135" s="7"/>
      <c r="I135" s="4">
        <v>940.5</v>
      </c>
      <c r="J135" s="7">
        <v>1.97</v>
      </c>
      <c r="K135" s="5" t="s">
        <v>14</v>
      </c>
    </row>
    <row r="136" spans="1:35">
      <c r="I136" s="6">
        <v>1304</v>
      </c>
      <c r="J136" s="5">
        <v>0.16</v>
      </c>
      <c r="K136" s="9">
        <f>LOG(I136/940.5,2^(1/1200))</f>
        <v>565.73282484946924</v>
      </c>
    </row>
    <row r="137" spans="1:35">
      <c r="I137" s="6">
        <v>1431</v>
      </c>
      <c r="J137" s="7">
        <v>0.18</v>
      </c>
      <c r="K137" s="8">
        <f>LOG(I137/940.5,2^(1/1200))</f>
        <v>726.62858784418017</v>
      </c>
    </row>
    <row r="149" spans="1:35">
      <c r="A149" s="4" t="s">
        <v>29</v>
      </c>
    </row>
    <row r="150" spans="1:35">
      <c r="A150" s="6" t="s">
        <v>8</v>
      </c>
      <c r="C150" s="6" t="s">
        <v>30</v>
      </c>
      <c r="E150" s="5" t="s">
        <v>16</v>
      </c>
      <c r="F150" s="10">
        <f>MAX(B151:AH151)+0.1</f>
        <v>1</v>
      </c>
    </row>
    <row r="151" spans="1:35" s="1" customFormat="1">
      <c r="A151" s="4" t="s">
        <v>1</v>
      </c>
      <c r="B151" s="4">
        <v>1.2494E-2</v>
      </c>
      <c r="C151" s="4">
        <v>2.4989000000000001E-2</v>
      </c>
      <c r="D151" s="4">
        <v>3.7483000000000002E-2</v>
      </c>
      <c r="E151" s="4">
        <v>4.9977000000000001E-2</v>
      </c>
      <c r="F151" s="4">
        <v>6.2472E-2</v>
      </c>
      <c r="G151" s="4">
        <v>7.4966000000000005E-2</v>
      </c>
      <c r="H151" s="4">
        <v>8.7459999999999996E-2</v>
      </c>
      <c r="I151" s="4">
        <v>9.9955000000000002E-2</v>
      </c>
      <c r="J151" s="4">
        <v>0.1</v>
      </c>
      <c r="K151" s="4">
        <v>0.3</v>
      </c>
      <c r="L151" s="4">
        <v>0.5</v>
      </c>
      <c r="M151" s="4">
        <v>0.7</v>
      </c>
      <c r="N151" s="4">
        <v>0.9</v>
      </c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spans="1:35">
      <c r="A152" s="4">
        <v>1048.5</v>
      </c>
      <c r="B152" s="6">
        <v>0.23791000000000001</v>
      </c>
      <c r="C152" s="6">
        <v>0.226989</v>
      </c>
      <c r="D152" s="6">
        <v>0.21712899999999999</v>
      </c>
      <c r="E152" s="6">
        <v>0.20954400000000001</v>
      </c>
      <c r="F152" s="6">
        <v>0.204208</v>
      </c>
      <c r="G152" s="6">
        <v>0.19823299999999999</v>
      </c>
      <c r="H152" s="6">
        <v>0.191632</v>
      </c>
      <c r="I152" s="6">
        <v>0.18476699999999999</v>
      </c>
      <c r="J152" s="6">
        <v>0.18473600000000001</v>
      </c>
      <c r="K152" s="6">
        <v>7.3166999999999996E-2</v>
      </c>
      <c r="L152" s="6">
        <v>4.9604000000000002E-2</v>
      </c>
      <c r="M152" s="6">
        <v>9.8270000000000007E-3</v>
      </c>
      <c r="N152" s="6">
        <v>7.9419999999999994E-3</v>
      </c>
    </row>
    <row r="153" spans="1:35">
      <c r="A153" s="4">
        <v>1060.5</v>
      </c>
      <c r="B153" s="6">
        <v>0.23791000000000001</v>
      </c>
      <c r="C153" s="6">
        <v>0.226989</v>
      </c>
      <c r="D153" s="6">
        <v>0.21712899999999999</v>
      </c>
      <c r="E153" s="6">
        <v>0.20954400000000001</v>
      </c>
      <c r="F153" s="6">
        <v>0.204208</v>
      </c>
      <c r="G153" s="6">
        <v>0.19823299999999999</v>
      </c>
      <c r="H153" s="6">
        <v>0.191632</v>
      </c>
      <c r="I153" s="6">
        <v>0.18476699999999999</v>
      </c>
      <c r="J153" s="6">
        <v>0.18473600000000001</v>
      </c>
      <c r="K153" s="6">
        <v>7.3166999999999996E-2</v>
      </c>
      <c r="L153" s="6">
        <v>4.9604000000000002E-2</v>
      </c>
      <c r="M153" s="6">
        <v>9.8270000000000007E-3</v>
      </c>
      <c r="N153" s="6">
        <v>7.9419999999999994E-3</v>
      </c>
    </row>
    <row r="154" spans="1:35">
      <c r="A154" s="4">
        <v>23</v>
      </c>
      <c r="B154" s="6">
        <v>7.7256000000000005E-2</v>
      </c>
      <c r="C154" s="6">
        <v>6.3604999999999995E-2</v>
      </c>
      <c r="D154" s="6">
        <v>4.7640000000000002E-2</v>
      </c>
      <c r="E154" s="6">
        <v>4.7988999999999997E-2</v>
      </c>
      <c r="F154" s="6">
        <v>4.5051000000000001E-2</v>
      </c>
      <c r="G154" s="6">
        <v>4.1234E-2</v>
      </c>
      <c r="H154" s="6">
        <v>3.5185000000000001E-2</v>
      </c>
      <c r="I154" s="6">
        <v>2.955E-2</v>
      </c>
      <c r="J154" s="6">
        <v>2.9541000000000001E-2</v>
      </c>
      <c r="K154" s="6">
        <v>4.6754999999999998E-2</v>
      </c>
      <c r="L154" s="6">
        <v>1.7676999999999998E-2</v>
      </c>
      <c r="M154" s="6">
        <v>1.762E-2</v>
      </c>
      <c r="N154" s="6">
        <v>1.9986E-2</v>
      </c>
    </row>
    <row r="155" spans="1:35">
      <c r="A155" s="4">
        <v>72.5</v>
      </c>
      <c r="B155" s="6">
        <v>7.1591000000000002E-2</v>
      </c>
      <c r="C155" s="6">
        <v>6.198E-2</v>
      </c>
      <c r="D155" s="6">
        <v>4.9350999999999999E-2</v>
      </c>
      <c r="E155" s="6">
        <v>3.8427999999999997E-2</v>
      </c>
      <c r="F155" s="6">
        <v>2.8156E-2</v>
      </c>
      <c r="G155" s="6">
        <v>2.7057999999999999E-2</v>
      </c>
      <c r="H155" s="6">
        <v>2.6207000000000001E-2</v>
      </c>
      <c r="I155" s="6">
        <v>2.5836999999999999E-2</v>
      </c>
      <c r="J155" s="6">
        <v>2.5843000000000001E-2</v>
      </c>
      <c r="K155" s="6">
        <v>2.3019999999999999E-2</v>
      </c>
      <c r="L155" s="6">
        <v>5.7661999999999998E-2</v>
      </c>
      <c r="M155" s="6">
        <v>6.3265000000000002E-2</v>
      </c>
      <c r="N155" s="6">
        <v>2.1418E-2</v>
      </c>
    </row>
    <row r="156" spans="1:35">
      <c r="A156" s="4">
        <v>626.5</v>
      </c>
      <c r="B156" s="6">
        <v>1.4942E-2</v>
      </c>
      <c r="C156" s="6">
        <v>1.5207999999999999E-2</v>
      </c>
      <c r="D156" s="6">
        <v>1.7070999999999999E-2</v>
      </c>
      <c r="E156" s="6">
        <v>1.6657000000000002E-2</v>
      </c>
      <c r="F156" s="6">
        <v>1.6295E-2</v>
      </c>
      <c r="G156" s="6">
        <v>1.5138E-2</v>
      </c>
      <c r="H156" s="6">
        <v>1.4059E-2</v>
      </c>
      <c r="I156" s="6">
        <v>1.3441E-2</v>
      </c>
      <c r="J156" s="6">
        <v>1.3441E-2</v>
      </c>
      <c r="K156" s="6">
        <v>1.4303E-2</v>
      </c>
      <c r="L156" s="6">
        <v>1.303E-2</v>
      </c>
      <c r="M156" s="6">
        <v>1.264E-2</v>
      </c>
      <c r="N156" s="6">
        <v>1.2474000000000001E-2</v>
      </c>
    </row>
    <row r="157" spans="1:35">
      <c r="A157" s="4">
        <v>671</v>
      </c>
      <c r="B157" s="6">
        <v>9.8469999999999999E-3</v>
      </c>
      <c r="C157" s="6">
        <v>1.0754E-2</v>
      </c>
      <c r="D157" s="6">
        <v>1.2688E-2</v>
      </c>
      <c r="E157" s="6">
        <v>1.1794000000000001E-2</v>
      </c>
      <c r="F157" s="6">
        <v>1.1875999999999999E-2</v>
      </c>
      <c r="G157" s="6">
        <v>1.2205000000000001E-2</v>
      </c>
      <c r="H157" s="6">
        <v>1.282E-2</v>
      </c>
      <c r="I157" s="6">
        <v>1.3292999999999999E-2</v>
      </c>
      <c r="J157" s="6">
        <v>1.3287E-2</v>
      </c>
      <c r="K157" s="6">
        <v>1.2387E-2</v>
      </c>
      <c r="L157" s="6">
        <v>1.2520999999999999E-2</v>
      </c>
      <c r="M157" s="6">
        <v>1.2095E-2</v>
      </c>
      <c r="N157" s="6">
        <v>1.4683E-2</v>
      </c>
    </row>
    <row r="158" spans="1:35">
      <c r="A158" s="4">
        <v>1249.5</v>
      </c>
      <c r="B158" s="6">
        <v>4.3449999999999999E-3</v>
      </c>
      <c r="C158" s="6">
        <v>1.7129999999999999E-3</v>
      </c>
      <c r="D158" s="6">
        <v>2.96E-3</v>
      </c>
      <c r="E158" s="6">
        <v>3.1470000000000001E-3</v>
      </c>
      <c r="F158" s="6">
        <v>2.7629999999999998E-3</v>
      </c>
      <c r="G158" s="6">
        <v>2.362E-3</v>
      </c>
      <c r="H158" s="6">
        <v>2.2920000000000002E-3</v>
      </c>
      <c r="I158" s="6">
        <v>2.0430000000000001E-3</v>
      </c>
      <c r="J158" s="6">
        <v>2.052E-3</v>
      </c>
      <c r="K158" s="6">
        <v>2.2720000000000001E-3</v>
      </c>
      <c r="L158" s="6">
        <v>2.2790000000000002E-3</v>
      </c>
      <c r="M158" s="6">
        <v>2.2269999999999998E-3</v>
      </c>
      <c r="N158" s="6">
        <v>2.1700000000000001E-3</v>
      </c>
    </row>
    <row r="159" spans="1:35">
      <c r="A159" s="4">
        <v>2884.5</v>
      </c>
      <c r="B159" s="6">
        <v>2.1940000000000002E-3</v>
      </c>
      <c r="C159" s="6">
        <v>1.3010000000000001E-3</v>
      </c>
      <c r="D159" s="6">
        <v>1.1069999999999999E-3</v>
      </c>
      <c r="E159" s="6">
        <v>1.0820000000000001E-3</v>
      </c>
      <c r="F159" s="6">
        <v>1.013E-3</v>
      </c>
      <c r="G159" s="6">
        <v>8.92E-4</v>
      </c>
      <c r="H159" s="6">
        <v>8.5599999999999999E-4</v>
      </c>
      <c r="I159" s="6">
        <v>8.4199999999999998E-4</v>
      </c>
      <c r="J159" s="6">
        <v>8.5099999999999998E-4</v>
      </c>
      <c r="K159" s="6">
        <v>1.008E-3</v>
      </c>
      <c r="L159" s="6">
        <v>9.6599999999999995E-4</v>
      </c>
      <c r="M159" s="6">
        <v>6.2600000000000004E-4</v>
      </c>
      <c r="N159" s="6">
        <v>8.43E-4</v>
      </c>
    </row>
    <row r="160" spans="1:35">
      <c r="A160" s="6"/>
    </row>
    <row r="161" spans="9:12">
      <c r="I161" s="7" t="s">
        <v>2</v>
      </c>
      <c r="J161" s="7" t="s">
        <v>13</v>
      </c>
      <c r="K161" s="7" t="s">
        <v>15</v>
      </c>
      <c r="L161" s="2"/>
    </row>
    <row r="162" spans="9:12">
      <c r="I162" s="6">
        <v>1048.5</v>
      </c>
      <c r="J162" s="6">
        <v>1E-3</v>
      </c>
      <c r="K162" s="9">
        <f>LOG(I162/1060.5,2^(1/1200))</f>
        <v>-19.701311320755174</v>
      </c>
    </row>
    <row r="163" spans="9:12">
      <c r="I163" s="4">
        <v>1060.5</v>
      </c>
      <c r="J163" s="4">
        <v>4.5999999999999999E-2</v>
      </c>
      <c r="K163" s="9" t="s">
        <v>14</v>
      </c>
    </row>
    <row r="164" spans="9:12">
      <c r="I164" s="6">
        <v>23</v>
      </c>
      <c r="J164" s="5">
        <v>1.2999999999999999E-2</v>
      </c>
      <c r="K164" s="9">
        <f t="shared" ref="K164:K169" si="0">LOG(I164/1060.5,2^(1/1200))</f>
        <v>-6632.3603393683707</v>
      </c>
    </row>
    <row r="165" spans="9:12">
      <c r="I165" s="6">
        <v>72.5</v>
      </c>
      <c r="J165" s="5">
        <v>3.9E-2</v>
      </c>
      <c r="K165" s="9">
        <f t="shared" si="0"/>
        <v>-4644.7437786188284</v>
      </c>
    </row>
    <row r="166" spans="9:12">
      <c r="I166" s="6">
        <v>626.5</v>
      </c>
      <c r="J166" s="5">
        <v>1.2999999999999999E-2</v>
      </c>
      <c r="K166" s="9">
        <f t="shared" si="0"/>
        <v>-911.22984745044971</v>
      </c>
    </row>
    <row r="167" spans="9:12">
      <c r="I167" s="6">
        <v>671</v>
      </c>
      <c r="J167" s="5">
        <v>1.2999999999999999E-2</v>
      </c>
      <c r="K167" s="9">
        <f t="shared" si="0"/>
        <v>-792.43193919646012</v>
      </c>
    </row>
    <row r="168" spans="9:12">
      <c r="I168" s="6">
        <v>1249.5</v>
      </c>
      <c r="J168" s="7">
        <v>2E-3</v>
      </c>
      <c r="K168" s="8">
        <f t="shared" si="0"/>
        <v>283.92753666738355</v>
      </c>
    </row>
    <row r="169" spans="9:12">
      <c r="I169" s="6">
        <v>2884.5</v>
      </c>
      <c r="J169" s="5">
        <v>1E-3</v>
      </c>
      <c r="K169" s="9">
        <f t="shared" si="0"/>
        <v>1732.2919710366293</v>
      </c>
    </row>
    <row r="177" spans="1:35">
      <c r="A177" s="4" t="s">
        <v>31</v>
      </c>
    </row>
    <row r="178" spans="1:35">
      <c r="A178" s="6" t="s">
        <v>8</v>
      </c>
      <c r="C178" s="6" t="s">
        <v>32</v>
      </c>
      <c r="E178" s="5" t="s">
        <v>16</v>
      </c>
      <c r="F178" s="10">
        <f>MAX(B179:AH179)+0.1</f>
        <v>1</v>
      </c>
    </row>
    <row r="179" spans="1:35" s="1" customFormat="1">
      <c r="A179" s="4" t="s">
        <v>1</v>
      </c>
      <c r="B179" s="4">
        <v>1.2494E-2</v>
      </c>
      <c r="C179" s="4">
        <v>2.4989000000000001E-2</v>
      </c>
      <c r="D179" s="4">
        <v>3.7483000000000002E-2</v>
      </c>
      <c r="E179" s="4">
        <v>4.9977000000000001E-2</v>
      </c>
      <c r="F179" s="4">
        <v>6.2472E-2</v>
      </c>
      <c r="G179" s="4">
        <v>7.4966000000000005E-2</v>
      </c>
      <c r="H179" s="4">
        <v>8.7459999999999996E-2</v>
      </c>
      <c r="I179" s="4">
        <v>9.9955000000000002E-2</v>
      </c>
      <c r="J179" s="4">
        <v>0.1</v>
      </c>
      <c r="K179" s="4">
        <v>0.3</v>
      </c>
      <c r="L179" s="4">
        <v>0.5</v>
      </c>
      <c r="M179" s="4">
        <v>0.7</v>
      </c>
      <c r="N179" s="4">
        <v>0.9</v>
      </c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spans="1:35">
      <c r="A180" s="4">
        <v>1220.5</v>
      </c>
      <c r="B180" s="6">
        <v>0.320409</v>
      </c>
      <c r="C180" s="6">
        <v>0.30896800000000002</v>
      </c>
      <c r="D180" s="6">
        <v>0.29882500000000001</v>
      </c>
      <c r="E180" s="6">
        <v>0.288497</v>
      </c>
      <c r="F180" s="6">
        <v>0.27799000000000001</v>
      </c>
      <c r="G180" s="6">
        <v>0.26777099999999998</v>
      </c>
      <c r="H180" s="6">
        <v>0.25804700000000003</v>
      </c>
      <c r="I180" s="6">
        <v>0.248865</v>
      </c>
      <c r="J180" s="6">
        <v>0.24884800000000001</v>
      </c>
      <c r="K180" s="6">
        <v>0.13742699999999999</v>
      </c>
      <c r="L180" s="6">
        <v>8.3057000000000006E-2</v>
      </c>
      <c r="M180" s="6">
        <v>5.3483000000000003E-2</v>
      </c>
      <c r="N180" s="6">
        <v>3.6962000000000002E-2</v>
      </c>
    </row>
    <row r="181" spans="1:35">
      <c r="A181" s="4">
        <v>1660.5</v>
      </c>
      <c r="B181" s="6">
        <v>0.12540499999999999</v>
      </c>
      <c r="C181" s="6">
        <v>0.11454300000000001</v>
      </c>
      <c r="D181" s="6">
        <v>0.10956399999999999</v>
      </c>
      <c r="E181" s="6">
        <v>0.107154</v>
      </c>
      <c r="F181" s="6">
        <v>0.10471800000000001</v>
      </c>
      <c r="G181" s="6">
        <v>0.102449</v>
      </c>
      <c r="H181" s="6">
        <v>0.100047</v>
      </c>
      <c r="I181" s="6">
        <v>9.7670000000000007E-2</v>
      </c>
      <c r="J181" s="6">
        <v>9.7667000000000004E-2</v>
      </c>
      <c r="K181" s="6">
        <v>6.5656000000000006E-2</v>
      </c>
      <c r="L181" s="6">
        <v>4.4859000000000003E-2</v>
      </c>
      <c r="M181" s="6">
        <v>3.2751000000000002E-2</v>
      </c>
      <c r="N181" s="6">
        <v>2.4419E-2</v>
      </c>
    </row>
    <row r="182" spans="1:35">
      <c r="A182" s="4">
        <v>80</v>
      </c>
      <c r="B182" s="6">
        <v>4.8668000000000003E-2</v>
      </c>
      <c r="C182" s="6">
        <v>6.4968999999999999E-2</v>
      </c>
      <c r="D182" s="6">
        <v>5.2427000000000001E-2</v>
      </c>
      <c r="E182" s="6">
        <v>3.9334000000000001E-2</v>
      </c>
      <c r="F182" s="6">
        <v>2.8476999999999999E-2</v>
      </c>
      <c r="G182" s="6">
        <v>2.5996999999999999E-2</v>
      </c>
      <c r="H182" s="6">
        <v>2.7903000000000001E-2</v>
      </c>
      <c r="I182" s="6">
        <v>3.0369E-2</v>
      </c>
      <c r="J182" s="6">
        <v>3.0398000000000001E-2</v>
      </c>
      <c r="K182" s="6">
        <v>3.5091999999999998E-2</v>
      </c>
      <c r="L182" s="6">
        <v>3.2966000000000002E-2</v>
      </c>
      <c r="M182" s="6">
        <v>3.3591999999999997E-2</v>
      </c>
      <c r="N182" s="6">
        <v>3.9848000000000001E-2</v>
      </c>
    </row>
    <row r="183" spans="1:35">
      <c r="A183" s="4">
        <v>671.5</v>
      </c>
      <c r="B183" s="6">
        <v>2.2256000000000001E-2</v>
      </c>
      <c r="C183" s="6">
        <v>1.9321999999999999E-2</v>
      </c>
      <c r="D183" s="6">
        <v>1.6539999999999999E-2</v>
      </c>
      <c r="E183" s="6">
        <v>1.5517E-2</v>
      </c>
      <c r="F183" s="6">
        <v>1.5283E-2</v>
      </c>
      <c r="G183" s="6">
        <v>1.5928000000000001E-2</v>
      </c>
      <c r="H183" s="6">
        <v>1.6361000000000001E-2</v>
      </c>
      <c r="I183" s="6">
        <v>1.6962000000000001E-2</v>
      </c>
      <c r="J183" s="6">
        <v>1.695E-2</v>
      </c>
      <c r="K183" s="6">
        <v>1.5833E-2</v>
      </c>
      <c r="L183" s="6">
        <v>1.4342000000000001E-2</v>
      </c>
      <c r="M183" s="6">
        <v>1.5034E-2</v>
      </c>
      <c r="N183" s="6">
        <v>1.5037999999999999E-2</v>
      </c>
    </row>
    <row r="184" spans="1:35">
      <c r="A184" s="4">
        <v>1394</v>
      </c>
      <c r="B184" s="6">
        <v>3.408E-3</v>
      </c>
      <c r="C184" s="6">
        <v>3.5249999999999999E-3</v>
      </c>
      <c r="D184" s="6">
        <v>3.5950000000000001E-3</v>
      </c>
      <c r="E184" s="6">
        <v>3.0829999999999998E-3</v>
      </c>
      <c r="F184" s="6">
        <v>2.9290000000000002E-3</v>
      </c>
      <c r="G184" s="6">
        <v>2.3809999999999999E-3</v>
      </c>
      <c r="H184" s="6">
        <v>2.5890000000000002E-3</v>
      </c>
      <c r="I184" s="6">
        <v>2.882E-3</v>
      </c>
      <c r="J184" s="6">
        <v>2.872E-3</v>
      </c>
      <c r="K184" s="6">
        <v>2.5179999999999998E-3</v>
      </c>
      <c r="L184" s="6">
        <v>1.954E-3</v>
      </c>
      <c r="M184" s="6">
        <v>2.5040000000000001E-3</v>
      </c>
      <c r="N184" s="6">
        <v>2.209E-3</v>
      </c>
    </row>
    <row r="185" spans="1:35">
      <c r="A185" s="4">
        <v>1027</v>
      </c>
      <c r="B185" s="6">
        <v>2.4160000000000002E-3</v>
      </c>
      <c r="C185" s="6">
        <v>2.843E-3</v>
      </c>
      <c r="D185" s="6">
        <v>2.1770000000000001E-3</v>
      </c>
      <c r="E185" s="6">
        <v>1.354E-3</v>
      </c>
      <c r="F185" s="6">
        <v>1.366E-3</v>
      </c>
      <c r="G185" s="6">
        <v>1.4450000000000001E-3</v>
      </c>
      <c r="H185" s="6">
        <v>1.3600000000000001E-3</v>
      </c>
      <c r="I185" s="6">
        <v>1.4760000000000001E-3</v>
      </c>
      <c r="J185" s="6">
        <v>1.498E-3</v>
      </c>
      <c r="K185" s="6">
        <v>1.918E-3</v>
      </c>
      <c r="L185" s="6">
        <v>2.467E-3</v>
      </c>
      <c r="M185" s="6">
        <v>2.6570000000000001E-3</v>
      </c>
      <c r="N185" s="6">
        <v>2.7079999999999999E-3</v>
      </c>
    </row>
    <row r="186" spans="1:35">
      <c r="A186" s="6"/>
    </row>
    <row r="187" spans="1:35">
      <c r="I187" s="7" t="s">
        <v>2</v>
      </c>
      <c r="J187" s="7" t="s">
        <v>13</v>
      </c>
      <c r="K187" s="7" t="s">
        <v>15</v>
      </c>
      <c r="L187" s="2"/>
    </row>
    <row r="188" spans="1:35">
      <c r="I188" s="4">
        <v>1220.5</v>
      </c>
      <c r="J188" s="7">
        <v>9.0999999999999998E-2</v>
      </c>
      <c r="K188" s="5" t="s">
        <v>14</v>
      </c>
    </row>
    <row r="189" spans="1:35">
      <c r="I189" s="6">
        <v>1660.5</v>
      </c>
      <c r="J189" s="7">
        <v>4.8000000000000001E-2</v>
      </c>
      <c r="K189" s="8">
        <f>LOG(I189/1220.5,2^(1/1200))</f>
        <v>532.97451326587498</v>
      </c>
    </row>
    <row r="190" spans="1:35">
      <c r="I190" s="6">
        <v>80</v>
      </c>
      <c r="J190" s="5">
        <v>2.5000000000000001E-2</v>
      </c>
      <c r="K190" s="9">
        <f>LOG(I190/1220.5,2^(1/1200))</f>
        <v>-4717.5941818726351</v>
      </c>
    </row>
    <row r="191" spans="1:35">
      <c r="I191" s="6">
        <v>671.5</v>
      </c>
      <c r="J191" s="5">
        <v>1.4999999999999999E-2</v>
      </c>
      <c r="K191" s="9">
        <f>LOG(I191/1220.5,2^(1/1200))</f>
        <v>-1034.4155884244724</v>
      </c>
    </row>
    <row r="192" spans="1:35">
      <c r="I192" s="6">
        <v>1394</v>
      </c>
      <c r="J192" s="5">
        <v>2E-3</v>
      </c>
      <c r="K192" s="9">
        <f>LOG(I192/1220.5,2^(1/1200))</f>
        <v>230.10991930472736</v>
      </c>
    </row>
    <row r="193" spans="1:35">
      <c r="I193" s="6">
        <v>1027</v>
      </c>
      <c r="J193" s="5">
        <v>2E-3</v>
      </c>
      <c r="K193" s="9">
        <f>LOG(I193/1220.5,2^(1/1200))</f>
        <v>-298.84333615555602</v>
      </c>
    </row>
    <row r="205" spans="1:35">
      <c r="A205" s="4" t="s">
        <v>33</v>
      </c>
    </row>
    <row r="206" spans="1:35">
      <c r="A206" s="6" t="s">
        <v>9</v>
      </c>
      <c r="C206" s="6" t="s">
        <v>34</v>
      </c>
      <c r="E206" s="5" t="s">
        <v>16</v>
      </c>
      <c r="F206" s="10">
        <f>MAX(B207:AH207)+0.1</f>
        <v>2</v>
      </c>
    </row>
    <row r="207" spans="1:35" s="1" customFormat="1">
      <c r="A207" s="4" t="s">
        <v>1</v>
      </c>
      <c r="B207" s="4">
        <v>1.2494E-2</v>
      </c>
      <c r="C207" s="4">
        <v>2.4989000000000001E-2</v>
      </c>
      <c r="D207" s="4">
        <v>3.7483000000000002E-2</v>
      </c>
      <c r="E207" s="4">
        <v>4.9977000000000001E-2</v>
      </c>
      <c r="F207" s="4">
        <v>6.2472E-2</v>
      </c>
      <c r="G207" s="4">
        <v>7.4966000000000005E-2</v>
      </c>
      <c r="H207" s="4">
        <v>8.7459999999999996E-2</v>
      </c>
      <c r="I207" s="4">
        <v>9.9955000000000002E-2</v>
      </c>
      <c r="J207" s="4">
        <v>0.1</v>
      </c>
      <c r="K207" s="4">
        <v>0.3</v>
      </c>
      <c r="L207" s="4">
        <v>0.5</v>
      </c>
      <c r="M207" s="4">
        <v>0.7</v>
      </c>
      <c r="N207" s="4">
        <v>0.9</v>
      </c>
      <c r="O207" s="4">
        <v>1.1000000000000001</v>
      </c>
      <c r="P207" s="4">
        <v>1.3</v>
      </c>
      <c r="Q207" s="4">
        <v>1.5</v>
      </c>
      <c r="R207" s="4">
        <v>1.7</v>
      </c>
      <c r="S207" s="4">
        <v>1.9</v>
      </c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</row>
    <row r="208" spans="1:35">
      <c r="A208" s="4">
        <v>1316</v>
      </c>
      <c r="B208" s="6">
        <v>9.5786990000000003</v>
      </c>
      <c r="C208" s="6">
        <v>7.4557250000000002</v>
      </c>
      <c r="D208" s="6">
        <v>7.0518799999999997</v>
      </c>
      <c r="E208" s="6">
        <v>7.4573600000000004</v>
      </c>
      <c r="F208" s="6">
        <v>7.6655879999999996</v>
      </c>
      <c r="G208" s="6">
        <v>7.737152</v>
      </c>
      <c r="H208" s="6">
        <v>7.8022780000000003</v>
      </c>
      <c r="I208" s="6">
        <v>7.8435680000000003</v>
      </c>
      <c r="J208" s="6">
        <v>7.8434569999999999</v>
      </c>
      <c r="K208" s="6">
        <v>3.3914149999999998</v>
      </c>
      <c r="L208" s="6">
        <v>0.84450899999999995</v>
      </c>
      <c r="M208" s="6">
        <v>0.186141</v>
      </c>
      <c r="N208" s="6">
        <v>5.7599999999999998E-2</v>
      </c>
      <c r="O208" s="6">
        <v>7.6800000000000002E-3</v>
      </c>
      <c r="P208" s="6">
        <v>3.2810000000000001E-3</v>
      </c>
      <c r="Q208" s="6">
        <v>1.591E-3</v>
      </c>
      <c r="R208" s="6">
        <v>1.6440000000000001E-3</v>
      </c>
      <c r="S208" s="6">
        <v>1.1850000000000001E-3</v>
      </c>
    </row>
    <row r="209" spans="1:19">
      <c r="A209" s="4">
        <v>1843</v>
      </c>
      <c r="B209" s="6">
        <v>1.6712370000000001</v>
      </c>
      <c r="C209" s="6">
        <v>1.4589589999999999</v>
      </c>
      <c r="D209" s="6">
        <v>1.16903</v>
      </c>
      <c r="E209" s="6">
        <v>1.014507</v>
      </c>
      <c r="F209" s="6">
        <v>0.92887600000000003</v>
      </c>
      <c r="G209" s="6">
        <v>0.84881300000000004</v>
      </c>
      <c r="H209" s="6">
        <v>0.77034199999999997</v>
      </c>
      <c r="I209" s="6">
        <v>0.70701800000000004</v>
      </c>
      <c r="J209" s="6">
        <v>0.70697299999999996</v>
      </c>
      <c r="K209" s="6">
        <v>0.25103199999999998</v>
      </c>
      <c r="L209" s="6">
        <v>9.0311000000000002E-2</v>
      </c>
      <c r="M209" s="6">
        <v>2.5226999999999999E-2</v>
      </c>
      <c r="N209" s="6">
        <v>8.7659999999999995E-3</v>
      </c>
      <c r="O209" s="6">
        <v>2.3219999999999998E-3</v>
      </c>
      <c r="P209" s="6">
        <v>1.2160000000000001E-3</v>
      </c>
      <c r="Q209" s="6">
        <v>1.152E-3</v>
      </c>
      <c r="R209" s="6">
        <v>1.011E-3</v>
      </c>
      <c r="S209" s="6">
        <v>7.36E-4</v>
      </c>
    </row>
    <row r="210" spans="1:19">
      <c r="A210" s="6"/>
    </row>
    <row r="211" spans="1:19">
      <c r="I211" s="7" t="s">
        <v>2</v>
      </c>
      <c r="J211" s="7" t="s">
        <v>13</v>
      </c>
      <c r="K211" s="7" t="s">
        <v>15</v>
      </c>
      <c r="L211" s="2"/>
    </row>
    <row r="212" spans="1:19">
      <c r="I212" s="4">
        <v>1316</v>
      </c>
      <c r="J212" s="7">
        <v>0.41</v>
      </c>
      <c r="K212" s="5" t="s">
        <v>14</v>
      </c>
    </row>
    <row r="213" spans="1:19">
      <c r="I213" s="6">
        <v>1843</v>
      </c>
      <c r="J213" s="7">
        <v>0.04</v>
      </c>
      <c r="K213" s="8">
        <f>LOG(I213/1316,2^(1/1200))</f>
        <v>583.0758982745765</v>
      </c>
    </row>
    <row r="227" spans="1:35">
      <c r="A227" s="4" t="s">
        <v>35</v>
      </c>
    </row>
    <row r="228" spans="1:35">
      <c r="A228" s="6" t="s">
        <v>10</v>
      </c>
      <c r="C228" s="6" t="s">
        <v>36</v>
      </c>
      <c r="E228" s="5" t="s">
        <v>16</v>
      </c>
      <c r="F228" s="10">
        <f>MAX(B229:AH229)+0.1</f>
        <v>2</v>
      </c>
    </row>
    <row r="229" spans="1:35" s="1" customFormat="1">
      <c r="A229" s="4" t="s">
        <v>1</v>
      </c>
      <c r="B229" s="4">
        <v>1.2494E-2</v>
      </c>
      <c r="C229" s="4">
        <v>2.4989000000000001E-2</v>
      </c>
      <c r="D229" s="4">
        <v>3.7483000000000002E-2</v>
      </c>
      <c r="E229" s="4">
        <v>4.9977000000000001E-2</v>
      </c>
      <c r="F229" s="4">
        <v>6.2472E-2</v>
      </c>
      <c r="G229" s="4">
        <v>7.4966000000000005E-2</v>
      </c>
      <c r="H229" s="4">
        <v>8.7459999999999996E-2</v>
      </c>
      <c r="I229" s="4">
        <v>9.9955000000000002E-2</v>
      </c>
      <c r="J229" s="4">
        <v>0.1</v>
      </c>
      <c r="K229" s="4">
        <v>0.3</v>
      </c>
      <c r="L229" s="4">
        <v>0.5</v>
      </c>
      <c r="M229" s="4">
        <v>0.7</v>
      </c>
      <c r="N229" s="4">
        <v>0.9</v>
      </c>
      <c r="O229" s="4">
        <v>1.1000000000000001</v>
      </c>
      <c r="P229" s="4">
        <v>1.3</v>
      </c>
      <c r="Q229" s="4">
        <v>1.5</v>
      </c>
      <c r="R229" s="4">
        <v>1.7</v>
      </c>
      <c r="S229" s="4">
        <v>1.9</v>
      </c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</row>
    <row r="230" spans="1:35">
      <c r="A230" s="4">
        <v>1415.5</v>
      </c>
      <c r="B230" s="6">
        <v>2.542948</v>
      </c>
      <c r="C230" s="6">
        <v>4.4545599999999999</v>
      </c>
      <c r="D230" s="6">
        <v>4.6111389999999997</v>
      </c>
      <c r="E230" s="6">
        <v>4.5507419999999996</v>
      </c>
      <c r="F230" s="6">
        <v>4.4309750000000001</v>
      </c>
      <c r="G230" s="6">
        <v>4.3761429999999999</v>
      </c>
      <c r="H230" s="6">
        <v>4.4337489999999997</v>
      </c>
      <c r="I230" s="6">
        <v>4.4889780000000004</v>
      </c>
      <c r="J230" s="6">
        <v>4.4891379999999996</v>
      </c>
      <c r="K230" s="6">
        <v>1.132873</v>
      </c>
      <c r="L230" s="6">
        <v>0.18197099999999999</v>
      </c>
      <c r="M230" s="6">
        <v>3.7538000000000002E-2</v>
      </c>
      <c r="N230" s="6">
        <v>1.9428999999999998E-2</v>
      </c>
      <c r="O230" s="6">
        <v>6.7920000000000003E-3</v>
      </c>
      <c r="P230" s="6">
        <v>1.748E-3</v>
      </c>
      <c r="Q230" s="6">
        <v>1.4220000000000001E-3</v>
      </c>
      <c r="R230" s="6">
        <v>9.4499999999999998E-4</v>
      </c>
      <c r="S230" s="6">
        <v>1.384E-3</v>
      </c>
    </row>
    <row r="231" spans="1:35">
      <c r="A231" s="4">
        <v>1406</v>
      </c>
      <c r="B231" s="6">
        <v>2.3957229999999998</v>
      </c>
      <c r="C231" s="6">
        <v>4.4545599999999999</v>
      </c>
      <c r="D231" s="6">
        <v>4.6111389999999997</v>
      </c>
      <c r="E231" s="6">
        <v>4.5507419999999996</v>
      </c>
      <c r="F231" s="6">
        <v>4.4309750000000001</v>
      </c>
      <c r="G231" s="6">
        <v>4.3761429999999999</v>
      </c>
      <c r="H231" s="6">
        <v>4.4337489999999997</v>
      </c>
      <c r="I231" s="6">
        <v>4.4889780000000004</v>
      </c>
      <c r="J231" s="6">
        <v>4.4891379999999996</v>
      </c>
      <c r="K231" s="6">
        <v>1.132873</v>
      </c>
      <c r="L231" s="6">
        <v>0.18197099999999999</v>
      </c>
      <c r="M231" s="6">
        <v>3.7538000000000002E-2</v>
      </c>
      <c r="N231" s="6">
        <v>1.9428999999999998E-2</v>
      </c>
      <c r="O231" s="6">
        <v>6.7920000000000003E-3</v>
      </c>
      <c r="P231" s="6">
        <v>1.748E-3</v>
      </c>
      <c r="Q231" s="6">
        <v>1.4220000000000001E-3</v>
      </c>
      <c r="R231" s="6">
        <v>1.1559999999999999E-3</v>
      </c>
      <c r="S231" s="6">
        <v>1.0009999999999999E-3</v>
      </c>
    </row>
    <row r="232" spans="1:35">
      <c r="A232" s="4">
        <v>529.5</v>
      </c>
      <c r="B232" s="6">
        <v>1.2139450000000001</v>
      </c>
      <c r="C232" s="6">
        <v>1.2726519999999999</v>
      </c>
      <c r="D232" s="6">
        <v>1.0104770000000001</v>
      </c>
      <c r="E232" s="6">
        <v>0.77352399999999999</v>
      </c>
      <c r="F232" s="6">
        <v>0.58835700000000002</v>
      </c>
      <c r="G232" s="6">
        <v>0.47783399999999998</v>
      </c>
      <c r="H232" s="6">
        <v>0.39505600000000002</v>
      </c>
      <c r="I232" s="6">
        <v>0.33246300000000001</v>
      </c>
      <c r="J232" s="6">
        <v>0.33217000000000002</v>
      </c>
      <c r="K232" s="6">
        <v>5.7236000000000002E-2</v>
      </c>
      <c r="L232" s="6">
        <v>1.4612999999999999E-2</v>
      </c>
      <c r="M232" s="6">
        <v>8.9589999999999999E-3</v>
      </c>
      <c r="N232" s="6">
        <v>6.6930000000000002E-3</v>
      </c>
      <c r="O232" s="6">
        <v>3.8869999999999998E-3</v>
      </c>
      <c r="P232" s="6">
        <v>6.8089999999999999E-3</v>
      </c>
      <c r="Q232" s="6">
        <v>5.0049999999999999E-3</v>
      </c>
      <c r="R232" s="6">
        <v>4.9170000000000004E-3</v>
      </c>
      <c r="S232" s="6">
        <v>5.5760000000000002E-3</v>
      </c>
    </row>
    <row r="233" spans="1:35">
      <c r="A233" s="4">
        <v>2145</v>
      </c>
      <c r="B233" s="6">
        <v>0.50886799999999999</v>
      </c>
      <c r="C233" s="6">
        <v>0.57235800000000003</v>
      </c>
      <c r="D233" s="6">
        <v>0.63022</v>
      </c>
      <c r="E233" s="6">
        <v>0.62710399999999999</v>
      </c>
      <c r="F233" s="6">
        <v>0.60111300000000001</v>
      </c>
      <c r="G233" s="6">
        <v>0.55982500000000002</v>
      </c>
      <c r="H233" s="6">
        <v>0.51515200000000005</v>
      </c>
      <c r="I233" s="6">
        <v>0.476856</v>
      </c>
      <c r="J233" s="6">
        <v>0.47652800000000001</v>
      </c>
      <c r="K233" s="6">
        <v>0.19539200000000001</v>
      </c>
      <c r="L233" s="6">
        <v>5.6343999999999998E-2</v>
      </c>
      <c r="M233" s="6">
        <v>1.5833E-2</v>
      </c>
      <c r="N233" s="6">
        <v>4.2300000000000003E-3</v>
      </c>
      <c r="O233" s="6">
        <v>1.178E-3</v>
      </c>
      <c r="P233" s="6">
        <v>7.6199999999999998E-4</v>
      </c>
      <c r="Q233" s="6">
        <v>2.5599999999999999E-4</v>
      </c>
      <c r="R233" s="6">
        <v>3.28E-4</v>
      </c>
      <c r="S233" s="6">
        <v>4.57E-4</v>
      </c>
    </row>
    <row r="234" spans="1:35">
      <c r="A234" s="4">
        <v>2641.5</v>
      </c>
      <c r="B234" s="6">
        <v>0.26642199999999999</v>
      </c>
      <c r="C234" s="6">
        <v>0.173016</v>
      </c>
      <c r="D234" s="6">
        <v>0.14773500000000001</v>
      </c>
      <c r="E234" s="6">
        <v>0.150029</v>
      </c>
      <c r="F234" s="6">
        <v>0.14788899999999999</v>
      </c>
      <c r="G234" s="6">
        <v>0.14086599999999999</v>
      </c>
      <c r="H234" s="6">
        <v>0.13256000000000001</v>
      </c>
      <c r="I234" s="6">
        <v>0.121324</v>
      </c>
      <c r="J234" s="6">
        <v>0.121514</v>
      </c>
      <c r="K234" s="6">
        <v>1.3894E-2</v>
      </c>
      <c r="L234" s="6">
        <v>3.5079999999999998E-3</v>
      </c>
      <c r="M234" s="6">
        <v>7.94E-4</v>
      </c>
      <c r="N234" s="6">
        <v>3.8999999999999999E-4</v>
      </c>
      <c r="O234" s="6">
        <v>2.3499999999999999E-4</v>
      </c>
      <c r="P234" s="6">
        <v>4.0099999999999999E-4</v>
      </c>
      <c r="Q234" s="6">
        <v>4.4299999999999998E-4</v>
      </c>
      <c r="R234" s="6">
        <v>5.1099999999999995E-4</v>
      </c>
      <c r="S234" s="6">
        <v>4.86E-4</v>
      </c>
    </row>
    <row r="235" spans="1:35">
      <c r="A235" s="4">
        <v>2810</v>
      </c>
      <c r="B235" s="6">
        <v>0.22115899999999999</v>
      </c>
      <c r="C235" s="6">
        <v>0.20007800000000001</v>
      </c>
      <c r="D235" s="6">
        <v>0.142647</v>
      </c>
      <c r="E235" s="6">
        <v>0.11978999999999999</v>
      </c>
      <c r="F235" s="6">
        <v>0.107185</v>
      </c>
      <c r="G235" s="6">
        <v>9.4301999999999997E-2</v>
      </c>
      <c r="H235" s="6">
        <v>8.1181000000000003E-2</v>
      </c>
      <c r="I235" s="6">
        <v>7.0518999999999998E-2</v>
      </c>
      <c r="J235" s="6">
        <v>7.0487999999999995E-2</v>
      </c>
      <c r="K235" s="6">
        <v>2.2485999999999999E-2</v>
      </c>
      <c r="L235" s="6">
        <v>2.2799999999999999E-3</v>
      </c>
      <c r="M235" s="6">
        <v>7.94E-4</v>
      </c>
      <c r="N235" s="6">
        <v>4.2499999999999998E-4</v>
      </c>
      <c r="O235" s="6">
        <v>4.0200000000000001E-4</v>
      </c>
      <c r="P235" s="6">
        <v>2.6200000000000003E-4</v>
      </c>
      <c r="Q235" s="6">
        <v>5.7300000000000005E-4</v>
      </c>
      <c r="R235" s="6">
        <v>3.2200000000000002E-4</v>
      </c>
      <c r="S235" s="6">
        <v>4.0000000000000002E-4</v>
      </c>
    </row>
    <row r="236" spans="1:35">
      <c r="A236" s="4">
        <v>2072.5</v>
      </c>
      <c r="B236" s="6">
        <v>0.21230399999999999</v>
      </c>
      <c r="C236" s="6">
        <v>0.14574000000000001</v>
      </c>
      <c r="D236" s="6">
        <v>7.3957999999999996E-2</v>
      </c>
      <c r="E236" s="6">
        <v>5.7985000000000002E-2</v>
      </c>
      <c r="F236" s="6">
        <v>6.4578999999999998E-2</v>
      </c>
      <c r="G236" s="6">
        <v>7.4129E-2</v>
      </c>
      <c r="H236" s="6">
        <v>8.2926E-2</v>
      </c>
      <c r="I236" s="6">
        <v>8.8364999999999999E-2</v>
      </c>
      <c r="J236" s="6">
        <v>8.8314000000000004E-2</v>
      </c>
      <c r="K236" s="6">
        <v>3.0716E-2</v>
      </c>
      <c r="L236" s="6">
        <v>1.5103999999999999E-2</v>
      </c>
      <c r="M236" s="6">
        <v>4.627E-3</v>
      </c>
      <c r="N236" s="6">
        <v>1.0059999999999999E-3</v>
      </c>
      <c r="O236" s="6">
        <v>5.1900000000000004E-4</v>
      </c>
      <c r="P236" s="6">
        <v>7.18E-4</v>
      </c>
      <c r="Q236" s="6">
        <v>6.3599999999999996E-4</v>
      </c>
      <c r="R236" s="6">
        <v>5.8799999999999998E-4</v>
      </c>
      <c r="S236" s="6">
        <v>6.2200000000000005E-4</v>
      </c>
    </row>
    <row r="237" spans="1:35">
      <c r="A237" s="4">
        <v>27</v>
      </c>
      <c r="B237" s="6">
        <v>8.2240999999999995E-2</v>
      </c>
      <c r="C237" s="6">
        <v>0.12336</v>
      </c>
      <c r="D237" s="6">
        <v>0.14996599999999999</v>
      </c>
      <c r="E237" s="6">
        <v>9.8132999999999998E-2</v>
      </c>
      <c r="F237" s="6">
        <v>8.2922999999999997E-2</v>
      </c>
      <c r="G237" s="6">
        <v>8.5435999999999998E-2</v>
      </c>
      <c r="H237" s="6">
        <v>8.4834000000000007E-2</v>
      </c>
      <c r="I237" s="6">
        <v>8.5838999999999999E-2</v>
      </c>
      <c r="J237" s="6">
        <v>8.6094000000000004E-2</v>
      </c>
      <c r="K237" s="6">
        <v>5.9082999999999997E-2</v>
      </c>
      <c r="L237" s="6">
        <v>4.6205999999999997E-2</v>
      </c>
      <c r="M237" s="6">
        <v>0.16514000000000001</v>
      </c>
      <c r="N237" s="6">
        <v>4.5907999999999997E-2</v>
      </c>
      <c r="O237" s="6">
        <v>3.4786999999999998E-2</v>
      </c>
      <c r="P237" s="6">
        <v>3.6894000000000003E-2</v>
      </c>
      <c r="Q237" s="6">
        <v>4.9461999999999999E-2</v>
      </c>
      <c r="R237" s="6">
        <v>3.9668000000000002E-2</v>
      </c>
      <c r="S237" s="6">
        <v>4.4828E-2</v>
      </c>
    </row>
    <row r="238" spans="1:35">
      <c r="A238" s="6"/>
    </row>
    <row r="239" spans="1:35">
      <c r="I239" s="7" t="s">
        <v>2</v>
      </c>
      <c r="J239" s="7" t="s">
        <v>13</v>
      </c>
      <c r="K239" s="7" t="s">
        <v>15</v>
      </c>
      <c r="L239" s="2"/>
      <c r="M239" s="2"/>
    </row>
    <row r="240" spans="1:35">
      <c r="I240" s="4">
        <v>1415.5</v>
      </c>
      <c r="J240" s="13">
        <v>0.152</v>
      </c>
      <c r="K240" s="5" t="s">
        <v>14</v>
      </c>
    </row>
    <row r="241" spans="1:11">
      <c r="I241" s="6">
        <v>1406</v>
      </c>
      <c r="J241" s="14">
        <v>1.2999999999999999E-2</v>
      </c>
      <c r="K241" s="9">
        <f t="shared" ref="K241:K247" si="1">LOG(I241/1415.5,2^(1/1200))</f>
        <v>-11.658185799854342</v>
      </c>
    </row>
    <row r="242" spans="1:11">
      <c r="I242" s="6">
        <v>529.5</v>
      </c>
      <c r="J242" s="14">
        <v>0.01</v>
      </c>
      <c r="K242" s="9">
        <f t="shared" si="1"/>
        <v>-1702.3309918961234</v>
      </c>
    </row>
    <row r="243" spans="1:11">
      <c r="I243" s="6">
        <v>2145</v>
      </c>
      <c r="J243" s="13">
        <v>2.5999999999999999E-2</v>
      </c>
      <c r="K243" s="8">
        <f t="shared" si="1"/>
        <v>719.59907817740611</v>
      </c>
    </row>
    <row r="244" spans="1:11">
      <c r="I244" s="6">
        <v>2641.5</v>
      </c>
      <c r="J244" s="14">
        <v>3.0000000000000001E-3</v>
      </c>
      <c r="K244" s="9">
        <f t="shared" si="1"/>
        <v>1080.0547927759605</v>
      </c>
    </row>
    <row r="245" spans="1:11">
      <c r="I245" s="6">
        <v>2810</v>
      </c>
      <c r="J245" s="14">
        <v>3.0000000000000001E-3</v>
      </c>
      <c r="K245" s="9">
        <f t="shared" si="1"/>
        <v>1187.1100574430711</v>
      </c>
    </row>
    <row r="246" spans="1:11">
      <c r="I246" s="6">
        <v>2072.5</v>
      </c>
      <c r="J246" s="14">
        <v>5.0000000000000001E-3</v>
      </c>
      <c r="K246" s="9">
        <f t="shared" si="1"/>
        <v>660.07242297285086</v>
      </c>
    </row>
    <row r="247" spans="1:11">
      <c r="I247" s="6">
        <v>27</v>
      </c>
      <c r="J247" s="14">
        <v>2.9000000000000001E-2</v>
      </c>
      <c r="K247" s="9">
        <f t="shared" si="1"/>
        <v>-6854.6502380908587</v>
      </c>
    </row>
    <row r="255" spans="1:11">
      <c r="A255" s="4" t="s">
        <v>37</v>
      </c>
    </row>
    <row r="256" spans="1:11">
      <c r="A256" s="6" t="s">
        <v>8</v>
      </c>
      <c r="C256" s="6" t="s">
        <v>38</v>
      </c>
      <c r="E256" s="5" t="s">
        <v>16</v>
      </c>
      <c r="F256" s="10">
        <f>MAX(B257:AH257)+0.1</f>
        <v>1</v>
      </c>
    </row>
    <row r="257" spans="1:35" s="1" customFormat="1">
      <c r="A257" s="4" t="s">
        <v>1</v>
      </c>
      <c r="B257" s="4">
        <v>1.2494E-2</v>
      </c>
      <c r="C257" s="4">
        <v>2.4989000000000001E-2</v>
      </c>
      <c r="D257" s="4">
        <v>3.7483000000000002E-2</v>
      </c>
      <c r="E257" s="4">
        <v>4.9977000000000001E-2</v>
      </c>
      <c r="F257" s="4">
        <v>6.2472E-2</v>
      </c>
      <c r="G257" s="4">
        <v>7.4966000000000005E-2</v>
      </c>
      <c r="H257" s="4">
        <v>8.7459999999999996E-2</v>
      </c>
      <c r="I257" s="4">
        <v>9.9955000000000002E-2</v>
      </c>
      <c r="J257" s="4">
        <v>0.1</v>
      </c>
      <c r="K257" s="4">
        <v>0.3</v>
      </c>
      <c r="L257" s="4">
        <v>0.5</v>
      </c>
      <c r="M257" s="4">
        <v>0.7</v>
      </c>
      <c r="N257" s="4">
        <v>0.9</v>
      </c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</row>
    <row r="258" spans="1:35">
      <c r="A258" s="4">
        <v>1652</v>
      </c>
      <c r="B258" s="6">
        <v>8.7304999999999994E-2</v>
      </c>
      <c r="C258" s="6">
        <v>8.7535000000000002E-2</v>
      </c>
      <c r="D258" s="6">
        <v>8.3341999999999999E-2</v>
      </c>
      <c r="E258" s="6">
        <v>7.6515E-2</v>
      </c>
      <c r="F258" s="6">
        <v>6.8701999999999999E-2</v>
      </c>
      <c r="G258" s="6">
        <v>6.2085000000000001E-2</v>
      </c>
      <c r="H258" s="6">
        <v>5.7423000000000002E-2</v>
      </c>
      <c r="I258" s="6">
        <v>5.4014E-2</v>
      </c>
      <c r="J258" s="6">
        <v>5.4011999999999998E-2</v>
      </c>
      <c r="K258" s="6">
        <v>1.6341000000000001E-2</v>
      </c>
      <c r="L258" s="6">
        <v>4.8970000000000003E-3</v>
      </c>
      <c r="M258" s="6">
        <v>3.3579999999999999E-3</v>
      </c>
      <c r="N258" s="6">
        <v>2.3500000000000001E-3</v>
      </c>
    </row>
    <row r="259" spans="1:35">
      <c r="A259" s="4">
        <v>2216</v>
      </c>
      <c r="B259" s="6">
        <v>7.1000999999999995E-2</v>
      </c>
      <c r="C259" s="6">
        <v>6.9101999999999997E-2</v>
      </c>
      <c r="D259" s="6">
        <v>6.6770999999999997E-2</v>
      </c>
      <c r="E259" s="6">
        <v>6.4546999999999993E-2</v>
      </c>
      <c r="F259" s="6">
        <v>6.2748999999999999E-2</v>
      </c>
      <c r="G259" s="6">
        <v>6.1173999999999999E-2</v>
      </c>
      <c r="H259" s="6">
        <v>5.9662E-2</v>
      </c>
      <c r="I259" s="6">
        <v>5.815E-2</v>
      </c>
      <c r="J259" s="6">
        <v>5.8140999999999998E-2</v>
      </c>
      <c r="K259" s="6">
        <v>3.5915999999999997E-2</v>
      </c>
      <c r="L259" s="6">
        <v>2.2415000000000001E-2</v>
      </c>
      <c r="M259" s="6">
        <v>1.3010000000000001E-2</v>
      </c>
      <c r="N259" s="6">
        <v>7.6689999999999996E-3</v>
      </c>
    </row>
    <row r="260" spans="1:35">
      <c r="A260" s="4">
        <v>580.5</v>
      </c>
      <c r="B260" s="6">
        <v>1.7170000000000001E-2</v>
      </c>
      <c r="C260" s="6">
        <v>1.4282E-2</v>
      </c>
      <c r="D260" s="6">
        <v>1.3577000000000001E-2</v>
      </c>
      <c r="E260" s="6">
        <v>1.23E-2</v>
      </c>
      <c r="F260" s="6">
        <v>1.0441000000000001E-2</v>
      </c>
      <c r="G260" s="6">
        <v>8.4489999999999999E-3</v>
      </c>
      <c r="H260" s="6">
        <v>7.6059999999999999E-3</v>
      </c>
      <c r="I260" s="6">
        <v>6.9350000000000002E-3</v>
      </c>
      <c r="J260" s="6">
        <v>6.9230000000000003E-3</v>
      </c>
      <c r="K260" s="6">
        <v>8.3370000000000007E-3</v>
      </c>
      <c r="L260" s="6">
        <v>6.3639999999999999E-3</v>
      </c>
      <c r="M260" s="6">
        <v>6.9550000000000002E-3</v>
      </c>
      <c r="N260" s="6">
        <v>9.5099999999999994E-3</v>
      </c>
    </row>
    <row r="261" spans="1:35">
      <c r="A261" s="4">
        <v>1963</v>
      </c>
      <c r="B261" s="6">
        <v>2.0509999999999999E-3</v>
      </c>
      <c r="C261" s="6">
        <v>1.8140000000000001E-3</v>
      </c>
      <c r="D261" s="6">
        <v>1.3140000000000001E-3</v>
      </c>
      <c r="E261" s="6">
        <v>1.0169999999999999E-3</v>
      </c>
      <c r="F261" s="6">
        <v>8.0599999999999997E-4</v>
      </c>
      <c r="G261" s="6">
        <v>6.1700000000000004E-4</v>
      </c>
      <c r="H261" s="6">
        <v>5.3899999999999998E-4</v>
      </c>
      <c r="I261" s="6">
        <v>5.3300000000000005E-4</v>
      </c>
      <c r="J261" s="6">
        <v>5.2999999999999998E-4</v>
      </c>
      <c r="K261" s="6">
        <v>1.5579999999999999E-3</v>
      </c>
      <c r="L261" s="6">
        <v>9.0200000000000002E-4</v>
      </c>
      <c r="M261" s="6">
        <v>8.8500000000000004E-4</v>
      </c>
      <c r="N261" s="6">
        <v>6.6100000000000002E-4</v>
      </c>
    </row>
    <row r="262" spans="1:35">
      <c r="A262" s="4">
        <v>2884.5</v>
      </c>
      <c r="B262" s="6">
        <v>1.7329999999999999E-3</v>
      </c>
      <c r="C262" s="6">
        <v>9.7000000000000005E-4</v>
      </c>
      <c r="D262" s="6">
        <v>7.5299999999999998E-4</v>
      </c>
      <c r="E262" s="6">
        <v>8.1599999999999999E-4</v>
      </c>
      <c r="F262" s="6">
        <v>9.2199999999999997E-4</v>
      </c>
      <c r="G262" s="6">
        <v>9.859999999999999E-4</v>
      </c>
      <c r="H262" s="6">
        <v>9.59E-4</v>
      </c>
      <c r="I262" s="6">
        <v>8.5300000000000003E-4</v>
      </c>
      <c r="J262" s="6">
        <v>8.4500000000000005E-4</v>
      </c>
      <c r="K262" s="6">
        <v>7.67E-4</v>
      </c>
      <c r="L262" s="6">
        <v>7.4399999999999998E-4</v>
      </c>
      <c r="M262" s="6">
        <v>8.3600000000000005E-4</v>
      </c>
      <c r="N262" s="6">
        <v>8.0999999999999996E-4</v>
      </c>
    </row>
    <row r="263" spans="1:35">
      <c r="A263" s="6"/>
    </row>
    <row r="264" spans="1:35">
      <c r="H264" s="7"/>
      <c r="I264" s="7" t="s">
        <v>2</v>
      </c>
      <c r="J264" s="7" t="s">
        <v>13</v>
      </c>
      <c r="K264" s="7" t="s">
        <v>15</v>
      </c>
      <c r="L264" s="2"/>
      <c r="M264" s="2"/>
    </row>
    <row r="265" spans="1:35">
      <c r="I265" s="4">
        <v>1652</v>
      </c>
      <c r="J265" s="5">
        <v>8.0000000000000002E-3</v>
      </c>
      <c r="K265" s="9">
        <f>LOG(I265/2216,2^(1/1200))</f>
        <v>-508.49303355570061</v>
      </c>
    </row>
    <row r="266" spans="1:35">
      <c r="I266" s="4">
        <v>2216</v>
      </c>
      <c r="J266" s="7">
        <v>2.1999999999999999E-2</v>
      </c>
      <c r="K266" s="9" t="s">
        <v>14</v>
      </c>
    </row>
    <row r="267" spans="1:35">
      <c r="I267" s="6">
        <v>580.5</v>
      </c>
      <c r="J267" s="5">
        <v>5.0000000000000001E-3</v>
      </c>
      <c r="K267" s="9">
        <f>LOG(I267/2216,2^(1/1200))</f>
        <v>-2319.1078910203878</v>
      </c>
    </row>
    <row r="268" spans="1:35">
      <c r="I268" s="6">
        <v>1963</v>
      </c>
      <c r="J268" s="5">
        <v>1E-3</v>
      </c>
      <c r="K268" s="9">
        <f>LOG(I268/2216,2^(1/1200))</f>
        <v>-209.87725029962442</v>
      </c>
    </row>
    <row r="269" spans="1:35">
      <c r="I269" s="6">
        <v>2884.5</v>
      </c>
      <c r="J269" s="7">
        <v>1E-3</v>
      </c>
      <c r="K269" s="8">
        <f>LOG(I269/2216,2^(1/1200))</f>
        <v>456.43605841424636</v>
      </c>
    </row>
    <row r="281" spans="1:35">
      <c r="A281" s="4" t="s">
        <v>39</v>
      </c>
    </row>
    <row r="282" spans="1:35">
      <c r="A282" s="6" t="s">
        <v>11</v>
      </c>
      <c r="C282" s="6" t="s">
        <v>40</v>
      </c>
      <c r="E282" s="5" t="s">
        <v>16</v>
      </c>
      <c r="F282" s="10">
        <f>MAX(B283:AH283)+0.1</f>
        <v>1.8</v>
      </c>
    </row>
    <row r="283" spans="1:35" s="1" customFormat="1">
      <c r="A283" s="4" t="s">
        <v>1</v>
      </c>
      <c r="B283" s="4">
        <v>1.2494E-2</v>
      </c>
      <c r="C283" s="4">
        <v>2.4989000000000001E-2</v>
      </c>
      <c r="D283" s="4">
        <v>3.7483000000000002E-2</v>
      </c>
      <c r="E283" s="4">
        <v>4.9977000000000001E-2</v>
      </c>
      <c r="F283" s="4">
        <v>6.2472E-2</v>
      </c>
      <c r="G283" s="4">
        <v>7.4966000000000005E-2</v>
      </c>
      <c r="H283" s="4">
        <v>8.7459999999999996E-2</v>
      </c>
      <c r="I283" s="4">
        <v>9.9955000000000002E-2</v>
      </c>
      <c r="J283" s="4">
        <v>0.1</v>
      </c>
      <c r="K283" s="4">
        <v>0.3</v>
      </c>
      <c r="L283" s="4">
        <v>0.5</v>
      </c>
      <c r="M283" s="4">
        <v>0.7</v>
      </c>
      <c r="N283" s="4">
        <v>0.9</v>
      </c>
      <c r="O283" s="4">
        <v>1.1000000000000001</v>
      </c>
      <c r="P283" s="4">
        <v>1.3</v>
      </c>
      <c r="Q283" s="4">
        <v>1.5</v>
      </c>
      <c r="R283" s="4">
        <v>1.7</v>
      </c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</row>
    <row r="284" spans="1:35">
      <c r="A284" s="4">
        <v>1761</v>
      </c>
      <c r="B284" s="6">
        <v>6.2971159999999999</v>
      </c>
      <c r="C284" s="6">
        <v>4.716475</v>
      </c>
      <c r="D284" s="6">
        <v>3.034144</v>
      </c>
      <c r="E284" s="6">
        <v>2.4593940000000001</v>
      </c>
      <c r="F284" s="6">
        <v>2.2638690000000001</v>
      </c>
      <c r="G284" s="6">
        <v>2.183344</v>
      </c>
      <c r="H284" s="6">
        <v>2.1925050000000001</v>
      </c>
      <c r="I284" s="6">
        <v>2.2063769999999998</v>
      </c>
      <c r="J284" s="6">
        <v>2.2063489999999999</v>
      </c>
      <c r="K284" s="6">
        <v>0.47467100000000001</v>
      </c>
      <c r="L284" s="6">
        <v>5.7600999999999999E-2</v>
      </c>
      <c r="M284" s="6">
        <v>4.9917000000000003E-2</v>
      </c>
      <c r="N284" s="6">
        <v>1.1370999999999999E-2</v>
      </c>
      <c r="O284" s="6">
        <v>3.421E-3</v>
      </c>
      <c r="P284" s="6">
        <v>1.317E-3</v>
      </c>
      <c r="Q284" s="6">
        <v>1.0200000000000001E-3</v>
      </c>
      <c r="R284" s="6">
        <v>6.9999999999999999E-4</v>
      </c>
    </row>
    <row r="285" spans="1:35">
      <c r="A285" s="4">
        <v>529</v>
      </c>
      <c r="B285" s="6">
        <v>2.0512579999999998</v>
      </c>
      <c r="C285" s="6">
        <v>1.3993819999999999</v>
      </c>
      <c r="D285" s="6">
        <v>1.1473310000000001</v>
      </c>
      <c r="E285" s="6">
        <v>1.4730300000000001</v>
      </c>
      <c r="F285" s="6">
        <v>1.615092</v>
      </c>
      <c r="G285" s="6">
        <v>1.501932</v>
      </c>
      <c r="H285" s="6">
        <v>1.303606</v>
      </c>
      <c r="I285" s="6">
        <v>1.1434230000000001</v>
      </c>
      <c r="J285" s="6">
        <v>1.14289</v>
      </c>
      <c r="K285" s="6">
        <v>0.10129299999999999</v>
      </c>
      <c r="L285" s="6">
        <v>3.1861E-2</v>
      </c>
      <c r="M285" s="6">
        <v>1.5800000000000002E-2</v>
      </c>
      <c r="N285" s="6">
        <v>4.7010000000000003E-3</v>
      </c>
      <c r="O285" s="6">
        <v>7.5079999999999999E-3</v>
      </c>
      <c r="P285" s="6">
        <v>5.1390000000000003E-3</v>
      </c>
      <c r="Q285" s="6">
        <v>4.0130000000000001E-3</v>
      </c>
      <c r="R285" s="6">
        <v>6.3619999999999996E-3</v>
      </c>
    </row>
    <row r="286" spans="1:35">
      <c r="A286" s="4">
        <v>2630.5</v>
      </c>
      <c r="B286" s="6">
        <v>0.34234500000000001</v>
      </c>
      <c r="C286" s="6">
        <v>0.290655</v>
      </c>
      <c r="D286" s="6">
        <v>0.20070099999999999</v>
      </c>
      <c r="E286" s="6">
        <v>0.14014399999999999</v>
      </c>
      <c r="F286" s="6">
        <v>0.10008300000000001</v>
      </c>
      <c r="G286" s="6">
        <v>7.3002999999999998E-2</v>
      </c>
      <c r="H286" s="6">
        <v>5.7289E-2</v>
      </c>
      <c r="I286" s="6">
        <v>4.8771000000000002E-2</v>
      </c>
      <c r="J286" s="6">
        <v>4.8696000000000003E-2</v>
      </c>
      <c r="K286" s="6">
        <v>1.6041E-2</v>
      </c>
      <c r="L286" s="6">
        <v>4.6230000000000004E-3</v>
      </c>
      <c r="M286" s="6">
        <v>8.7600000000000004E-4</v>
      </c>
      <c r="N286" s="6">
        <v>4.26E-4</v>
      </c>
      <c r="O286" s="6">
        <v>6.2100000000000002E-4</v>
      </c>
      <c r="P286" s="6">
        <v>3.1300000000000002E-4</v>
      </c>
      <c r="Q286" s="6">
        <v>6.8599999999999998E-4</v>
      </c>
      <c r="R286" s="6">
        <v>3.9800000000000002E-4</v>
      </c>
    </row>
    <row r="287" spans="1:35">
      <c r="A287" s="4">
        <v>2280</v>
      </c>
      <c r="B287" s="6">
        <v>0.249775</v>
      </c>
      <c r="C287" s="6">
        <v>0.16358200000000001</v>
      </c>
      <c r="D287" s="6">
        <v>0.191053</v>
      </c>
      <c r="E287" s="6">
        <v>0.192825</v>
      </c>
      <c r="F287" s="6">
        <v>0.18060599999999999</v>
      </c>
      <c r="G287" s="6">
        <v>0.169519</v>
      </c>
      <c r="H287" s="6">
        <v>0.15633900000000001</v>
      </c>
      <c r="I287" s="6">
        <v>0.148752</v>
      </c>
      <c r="J287" s="6">
        <v>0.14871200000000001</v>
      </c>
      <c r="K287" s="6">
        <v>7.0629999999999998E-2</v>
      </c>
      <c r="L287" s="6">
        <v>1.916E-2</v>
      </c>
      <c r="M287" s="6">
        <v>3.5850000000000001E-3</v>
      </c>
      <c r="N287" s="6">
        <v>3.7399999999999998E-4</v>
      </c>
      <c r="O287" s="6">
        <v>5.1900000000000004E-4</v>
      </c>
      <c r="P287" s="6">
        <v>5.0900000000000001E-4</v>
      </c>
      <c r="Q287" s="6">
        <v>5.6999999999999998E-4</v>
      </c>
      <c r="R287" s="6">
        <v>6.4899999999999995E-4</v>
      </c>
    </row>
    <row r="288" spans="1:35">
      <c r="A288" s="4">
        <v>2381.5</v>
      </c>
      <c r="B288" s="6">
        <v>0.15598000000000001</v>
      </c>
      <c r="C288" s="6">
        <v>0.176839</v>
      </c>
      <c r="D288" s="6">
        <v>0.26293</v>
      </c>
      <c r="E288" s="6">
        <v>0.31309100000000001</v>
      </c>
      <c r="F288" s="6">
        <v>0.320629</v>
      </c>
      <c r="G288" s="6">
        <v>0.328544</v>
      </c>
      <c r="H288" s="6">
        <v>0.347692</v>
      </c>
      <c r="I288" s="6">
        <v>0.36752400000000002</v>
      </c>
      <c r="J288" s="6">
        <v>0.367614</v>
      </c>
      <c r="K288" s="6">
        <v>0.133908</v>
      </c>
      <c r="L288" s="6">
        <v>2.5363E-2</v>
      </c>
      <c r="M288" s="6">
        <v>3.588E-3</v>
      </c>
      <c r="N288" s="6">
        <v>7.2300000000000001E-4</v>
      </c>
      <c r="O288" s="6">
        <v>6.3500000000000004E-4</v>
      </c>
      <c r="P288" s="6">
        <v>7.0500000000000001E-4</v>
      </c>
      <c r="Q288" s="6">
        <v>8.7299999999999997E-4</v>
      </c>
      <c r="R288" s="6">
        <v>4.7800000000000002E-4</v>
      </c>
    </row>
    <row r="289" spans="1:13">
      <c r="A289" s="6"/>
    </row>
    <row r="290" spans="1:13">
      <c r="I290" s="7" t="s">
        <v>2</v>
      </c>
      <c r="J290" s="7" t="s">
        <v>13</v>
      </c>
      <c r="K290" s="7" t="s">
        <v>15</v>
      </c>
      <c r="L290" s="2"/>
      <c r="M290" s="2"/>
    </row>
    <row r="291" spans="1:13">
      <c r="I291" s="4">
        <v>1761</v>
      </c>
      <c r="J291" s="7">
        <v>6.7000000000000004E-2</v>
      </c>
      <c r="K291" s="5" t="s">
        <v>14</v>
      </c>
    </row>
    <row r="292" spans="1:13">
      <c r="I292" s="6">
        <v>529</v>
      </c>
      <c r="J292" s="5">
        <v>2.4E-2</v>
      </c>
      <c r="K292" s="9">
        <f>LOG(I292/1761,2^(1/1200))</f>
        <v>-2082.0663380606566</v>
      </c>
    </row>
    <row r="293" spans="1:13">
      <c r="I293" s="6">
        <v>2630.5</v>
      </c>
      <c r="J293" s="5">
        <v>3.0000000000000001E-3</v>
      </c>
      <c r="K293" s="9">
        <f>LOG(I293/1761,2^(1/1200))</f>
        <v>694.73056908430988</v>
      </c>
    </row>
    <row r="294" spans="1:13">
      <c r="I294" s="6">
        <v>2280</v>
      </c>
      <c r="J294" s="5">
        <v>8.0000000000000002E-3</v>
      </c>
      <c r="K294" s="9">
        <f>LOG(I294/1761,2^(1/1200))</f>
        <v>447.16669826508274</v>
      </c>
    </row>
    <row r="295" spans="1:13">
      <c r="I295" s="6">
        <v>2381.5</v>
      </c>
      <c r="J295" s="7">
        <v>1.7999999999999999E-2</v>
      </c>
      <c r="K295" s="8">
        <f>LOG(I295/1761,2^(1/1200))</f>
        <v>522.57076743938615</v>
      </c>
    </row>
    <row r="307" spans="1:35">
      <c r="A307" s="4" t="s">
        <v>41</v>
      </c>
    </row>
    <row r="308" spans="1:35">
      <c r="A308" s="6" t="s">
        <v>8</v>
      </c>
      <c r="C308" s="6" t="s">
        <v>42</v>
      </c>
      <c r="E308" s="5" t="s">
        <v>16</v>
      </c>
      <c r="F308" s="10">
        <f>MAX(B309:AH309)+0.1</f>
        <v>1</v>
      </c>
    </row>
    <row r="309" spans="1:35" s="1" customFormat="1">
      <c r="A309" s="4" t="s">
        <v>1</v>
      </c>
      <c r="B309" s="4">
        <v>1.2494E-2</v>
      </c>
      <c r="C309" s="4">
        <v>2.4989000000000001E-2</v>
      </c>
      <c r="D309" s="4">
        <v>3.7483000000000002E-2</v>
      </c>
      <c r="E309" s="4">
        <v>4.9977000000000001E-2</v>
      </c>
      <c r="F309" s="4">
        <v>6.2472E-2</v>
      </c>
      <c r="G309" s="4">
        <v>7.4966000000000005E-2</v>
      </c>
      <c r="H309" s="4">
        <v>8.7459999999999996E-2</v>
      </c>
      <c r="I309" s="4">
        <v>9.9955000000000002E-2</v>
      </c>
      <c r="J309" s="4">
        <v>0.1</v>
      </c>
      <c r="K309" s="4">
        <v>0.3</v>
      </c>
      <c r="L309" s="4">
        <v>0.5</v>
      </c>
      <c r="M309" s="4">
        <v>0.7</v>
      </c>
      <c r="N309" s="4">
        <v>0.9</v>
      </c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</row>
    <row r="310" spans="1:35">
      <c r="A310" s="4">
        <v>279.5</v>
      </c>
      <c r="B310" s="6">
        <v>2.1576000000000001E-2</v>
      </c>
      <c r="C310" s="6">
        <v>1.0026999999999999E-2</v>
      </c>
      <c r="D310" s="6">
        <v>8.3850000000000001E-3</v>
      </c>
      <c r="E310" s="6">
        <v>7.9480000000000002E-3</v>
      </c>
      <c r="F310" s="6">
        <v>6.8739999999999999E-3</v>
      </c>
      <c r="G310" s="6">
        <v>6.5929999999999999E-3</v>
      </c>
      <c r="H310" s="6">
        <v>6.7000000000000002E-3</v>
      </c>
      <c r="I310" s="6">
        <v>7.1630000000000001E-3</v>
      </c>
      <c r="J310" s="6">
        <v>7.156E-3</v>
      </c>
      <c r="K310" s="6">
        <v>1.0345999999999999E-2</v>
      </c>
      <c r="L310" s="6">
        <v>9.6200000000000001E-3</v>
      </c>
      <c r="M310" s="6">
        <v>9.0500000000000008E-3</v>
      </c>
      <c r="N310" s="6">
        <v>1.0791E-2</v>
      </c>
    </row>
    <row r="311" spans="1:35">
      <c r="A311" s="4">
        <v>626.5</v>
      </c>
      <c r="B311" s="6">
        <v>8.2760000000000004E-3</v>
      </c>
      <c r="C311" s="6">
        <v>7.1040000000000001E-3</v>
      </c>
      <c r="D311" s="6">
        <v>6.5129999999999997E-3</v>
      </c>
      <c r="E311" s="6">
        <v>6.0270000000000002E-3</v>
      </c>
      <c r="F311" s="6">
        <v>6.0150000000000004E-3</v>
      </c>
      <c r="G311" s="6">
        <v>6.4520000000000003E-3</v>
      </c>
      <c r="H311" s="6">
        <v>7.2269999999999999E-3</v>
      </c>
      <c r="I311" s="6">
        <v>7.809E-3</v>
      </c>
      <c r="J311" s="6">
        <v>7.8079999999999998E-3</v>
      </c>
      <c r="K311" s="6">
        <v>1.0493000000000001E-2</v>
      </c>
      <c r="L311" s="6">
        <v>8.4360000000000008E-3</v>
      </c>
      <c r="M311" s="6">
        <v>7.6210000000000002E-3</v>
      </c>
      <c r="N311" s="6">
        <v>1.2761E-2</v>
      </c>
    </row>
    <row r="312" spans="1:35">
      <c r="A312" s="4">
        <v>581.5</v>
      </c>
      <c r="B312" s="6">
        <v>6.6360000000000004E-3</v>
      </c>
      <c r="C312" s="6">
        <v>4.5149999999999999E-3</v>
      </c>
      <c r="D312" s="6">
        <v>5.6959999999999997E-3</v>
      </c>
      <c r="E312" s="6">
        <v>6.5890000000000002E-3</v>
      </c>
      <c r="F312" s="6">
        <v>7.2740000000000001E-3</v>
      </c>
      <c r="G312" s="6">
        <v>7.1399999999999996E-3</v>
      </c>
      <c r="H312" s="6">
        <v>6.9490000000000003E-3</v>
      </c>
      <c r="I312" s="6">
        <v>6.9959999999999996E-3</v>
      </c>
      <c r="J312" s="6">
        <v>6.9930000000000001E-3</v>
      </c>
      <c r="K312" s="6">
        <v>7.0340000000000003E-3</v>
      </c>
      <c r="L312" s="6">
        <v>6.4799999999999996E-3</v>
      </c>
      <c r="M312" s="6">
        <v>4.0239999999999998E-3</v>
      </c>
      <c r="N312" s="6">
        <v>4.6449999999999998E-3</v>
      </c>
    </row>
    <row r="313" spans="1:35">
      <c r="A313" s="4">
        <v>786</v>
      </c>
      <c r="B313" s="6">
        <v>6.4660000000000004E-3</v>
      </c>
      <c r="C313" s="6">
        <v>2.5509999999999999E-3</v>
      </c>
      <c r="D313" s="6">
        <v>1.5610000000000001E-3</v>
      </c>
      <c r="E313" s="6">
        <v>1.779E-3</v>
      </c>
      <c r="F313" s="6">
        <v>2.3999999999999998E-3</v>
      </c>
      <c r="G313" s="6">
        <v>2.9710000000000001E-3</v>
      </c>
      <c r="H313" s="6">
        <v>3.1900000000000001E-3</v>
      </c>
      <c r="I313" s="6">
        <v>3.1960000000000001E-3</v>
      </c>
      <c r="J313" s="6">
        <v>3.2030000000000001E-3</v>
      </c>
      <c r="K313" s="6">
        <v>4.3229999999999996E-3</v>
      </c>
      <c r="L313" s="6">
        <v>4.633E-3</v>
      </c>
      <c r="M313" s="6">
        <v>3.117E-3</v>
      </c>
      <c r="N313" s="6">
        <v>2.0560000000000001E-3</v>
      </c>
    </row>
    <row r="314" spans="1:35">
      <c r="A314" s="4">
        <v>2206</v>
      </c>
      <c r="B314" s="6">
        <v>5.7159999999999997E-3</v>
      </c>
      <c r="C314" s="6">
        <v>4.3400000000000001E-3</v>
      </c>
      <c r="D314" s="6">
        <v>4.163E-3</v>
      </c>
      <c r="E314" s="6">
        <v>3.7520000000000001E-3</v>
      </c>
      <c r="F314" s="6">
        <v>3.4199999999999999E-3</v>
      </c>
      <c r="G314" s="6">
        <v>3.15E-3</v>
      </c>
      <c r="H314" s="6">
        <v>2.9589999999999998E-3</v>
      </c>
      <c r="I314" s="6">
        <v>2.712E-3</v>
      </c>
      <c r="J314" s="6">
        <v>2.7109999999999999E-3</v>
      </c>
      <c r="K314" s="6">
        <v>1.07E-3</v>
      </c>
      <c r="L314" s="6">
        <v>7.0799999999999997E-4</v>
      </c>
      <c r="M314" s="6">
        <v>7.76E-4</v>
      </c>
      <c r="N314" s="6">
        <v>6.11E-4</v>
      </c>
    </row>
    <row r="315" spans="1:35">
      <c r="A315" s="4">
        <v>896</v>
      </c>
      <c r="B315" s="6">
        <v>3.7160000000000001E-3</v>
      </c>
      <c r="C315" s="6">
        <v>4.1770000000000002E-3</v>
      </c>
      <c r="D315" s="6">
        <v>3.7559999999999998E-3</v>
      </c>
      <c r="E315" s="6">
        <v>2.5990000000000002E-3</v>
      </c>
      <c r="F315" s="6">
        <v>2.3159999999999999E-3</v>
      </c>
      <c r="G315" s="6">
        <v>2.049E-3</v>
      </c>
      <c r="H315" s="6">
        <v>1.838E-3</v>
      </c>
      <c r="I315" s="6">
        <v>2.0669999999999998E-3</v>
      </c>
      <c r="J315" s="6">
        <v>2.0739999999999999E-3</v>
      </c>
      <c r="K315" s="6">
        <v>2.7309999999999999E-3</v>
      </c>
      <c r="L315" s="6">
        <v>2.9840000000000001E-3</v>
      </c>
      <c r="M315" s="6">
        <v>1.7099999999999999E-3</v>
      </c>
      <c r="N315" s="6">
        <v>2.624E-3</v>
      </c>
    </row>
    <row r="316" spans="1:35">
      <c r="A316" s="4">
        <v>1393.5</v>
      </c>
      <c r="B316" s="6">
        <v>1.5009999999999999E-3</v>
      </c>
      <c r="C316" s="6">
        <v>1.9970000000000001E-3</v>
      </c>
      <c r="D316" s="6">
        <v>1.74E-3</v>
      </c>
      <c r="E316" s="6">
        <v>1.624E-3</v>
      </c>
      <c r="F316" s="6">
        <v>1.2329999999999999E-3</v>
      </c>
      <c r="G316" s="6">
        <v>1.0330000000000001E-3</v>
      </c>
      <c r="H316" s="6">
        <v>1.018E-3</v>
      </c>
      <c r="I316" s="6">
        <v>1.157E-3</v>
      </c>
      <c r="J316" s="6">
        <v>1.15E-3</v>
      </c>
      <c r="K316" s="6">
        <v>1.609E-3</v>
      </c>
      <c r="L316" s="6">
        <v>1.098E-3</v>
      </c>
      <c r="M316" s="6">
        <v>1.47E-3</v>
      </c>
      <c r="N316" s="6">
        <v>1.421E-3</v>
      </c>
    </row>
    <row r="317" spans="1:35">
      <c r="A317" s="4">
        <v>1180</v>
      </c>
      <c r="B317" s="6">
        <v>1.2880000000000001E-3</v>
      </c>
      <c r="C317" s="6">
        <v>1.9269999999999999E-3</v>
      </c>
      <c r="D317" s="6">
        <v>2.545E-3</v>
      </c>
      <c r="E317" s="6">
        <v>2.333E-3</v>
      </c>
      <c r="F317" s="6">
        <v>1.952E-3</v>
      </c>
      <c r="G317" s="6">
        <v>1.74E-3</v>
      </c>
      <c r="H317" s="6">
        <v>1.505E-3</v>
      </c>
      <c r="I317" s="6">
        <v>1.4519999999999999E-3</v>
      </c>
      <c r="J317" s="6">
        <v>1.444E-3</v>
      </c>
      <c r="K317" s="6">
        <v>1.271E-3</v>
      </c>
      <c r="L317" s="6">
        <v>2.0630000000000002E-3</v>
      </c>
      <c r="M317" s="6">
        <v>1.519E-3</v>
      </c>
      <c r="N317" s="6">
        <v>2.7409999999999999E-3</v>
      </c>
    </row>
    <row r="318" spans="1:35">
      <c r="A318" s="4">
        <v>1428.5</v>
      </c>
      <c r="B318" s="6">
        <v>1.224E-3</v>
      </c>
      <c r="C318" s="6">
        <v>1.848E-3</v>
      </c>
      <c r="D318" s="6">
        <v>1.5759999999999999E-3</v>
      </c>
      <c r="E318" s="6">
        <v>1.508E-3</v>
      </c>
      <c r="F318" s="6">
        <v>1.1379999999999999E-3</v>
      </c>
      <c r="G318" s="6">
        <v>9.2199999999999997E-4</v>
      </c>
      <c r="H318" s="6">
        <v>1.0499999999999999E-3</v>
      </c>
      <c r="I318" s="6">
        <v>1.0020000000000001E-3</v>
      </c>
      <c r="J318" s="6">
        <v>9.9400000000000009E-4</v>
      </c>
      <c r="K318" s="6">
        <v>1.8760000000000001E-3</v>
      </c>
      <c r="L318" s="6">
        <v>9.5799999999999998E-4</v>
      </c>
      <c r="M318" s="6">
        <v>1.016E-3</v>
      </c>
      <c r="N318" s="6">
        <v>9.6400000000000001E-4</v>
      </c>
    </row>
    <row r="319" spans="1:35">
      <c r="A319" s="4">
        <v>2884.5</v>
      </c>
      <c r="B319" s="6">
        <v>9.77E-4</v>
      </c>
      <c r="C319" s="6">
        <v>8.0699999999999999E-4</v>
      </c>
      <c r="D319" s="6">
        <v>7.94E-4</v>
      </c>
      <c r="E319" s="6">
        <v>8.7600000000000004E-4</v>
      </c>
      <c r="F319" s="6">
        <v>8.6899999999999998E-4</v>
      </c>
      <c r="G319" s="6">
        <v>8.3799999999999999E-4</v>
      </c>
      <c r="H319" s="6">
        <v>8.03E-4</v>
      </c>
      <c r="I319" s="6">
        <v>7.7399999999999995E-4</v>
      </c>
      <c r="J319" s="6">
        <v>7.8100000000000001E-4</v>
      </c>
      <c r="K319" s="6">
        <v>9.3999999999999997E-4</v>
      </c>
      <c r="L319" s="6">
        <v>8.2100000000000001E-4</v>
      </c>
      <c r="M319" s="6">
        <v>6.4199999999999999E-4</v>
      </c>
      <c r="N319" s="6">
        <v>1.0300000000000001E-3</v>
      </c>
    </row>
    <row r="320" spans="1:35">
      <c r="A320" s="6"/>
      <c r="J320" s="7"/>
    </row>
    <row r="321" spans="8:45">
      <c r="I321" s="7" t="s">
        <v>2</v>
      </c>
      <c r="J321" s="7" t="s">
        <v>13</v>
      </c>
      <c r="K321" s="7" t="s">
        <v>15</v>
      </c>
      <c r="L321" s="2"/>
      <c r="M321" s="2"/>
      <c r="AJ321" s="5"/>
      <c r="AK321" s="5"/>
      <c r="AL321" s="5"/>
      <c r="AM321" s="5"/>
      <c r="AN321" s="5"/>
      <c r="AO321" s="5"/>
      <c r="AP321" s="5"/>
      <c r="AQ321" s="5"/>
    </row>
    <row r="322" spans="8:45">
      <c r="I322" s="15">
        <v>279.5</v>
      </c>
      <c r="J322" s="16">
        <v>5.7000000000000002E-3</v>
      </c>
      <c r="K322" s="9">
        <f>LOG(I322/581.5,2^(1/1200))</f>
        <v>-1268.3170903560567</v>
      </c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M322" s="5"/>
      <c r="AN322" s="5"/>
      <c r="AO322" s="5"/>
      <c r="AP322" s="5"/>
      <c r="AQ322" s="5"/>
      <c r="AR322" s="5"/>
      <c r="AS322" s="5"/>
    </row>
    <row r="323" spans="8:45">
      <c r="I323" s="15">
        <v>626.5</v>
      </c>
      <c r="J323" s="17">
        <v>5.7999999999999996E-3</v>
      </c>
      <c r="K323" s="8">
        <f>LOG(I323/581.5,2^(1/1200))</f>
        <v>129.04238141837283</v>
      </c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M323" s="5"/>
      <c r="AN323" s="5"/>
      <c r="AO323" s="5"/>
      <c r="AP323" s="5"/>
      <c r="AQ323" s="5"/>
      <c r="AR323" s="5"/>
      <c r="AS323" s="5"/>
    </row>
    <row r="324" spans="8:45">
      <c r="I324" s="18">
        <v>581.5</v>
      </c>
      <c r="J324" s="17">
        <v>6.4000000000000003E-3</v>
      </c>
      <c r="K324" s="9" t="s">
        <v>14</v>
      </c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M324" s="5"/>
      <c r="AN324" s="5"/>
      <c r="AO324" s="5"/>
      <c r="AP324" s="5"/>
      <c r="AQ324" s="5"/>
      <c r="AR324" s="5"/>
      <c r="AS324" s="5"/>
    </row>
    <row r="325" spans="8:45">
      <c r="H325" s="19"/>
      <c r="I325" s="15">
        <v>786</v>
      </c>
      <c r="J325" s="16">
        <v>3.0000000000000001E-3</v>
      </c>
      <c r="K325" s="9">
        <f t="shared" ref="K325:K331" si="2">LOG(I325/581.5,2^(1/1200))</f>
        <v>521.70014494247528</v>
      </c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M325" s="5"/>
      <c r="AN325" s="5"/>
      <c r="AO325" s="5"/>
      <c r="AP325" s="5"/>
      <c r="AQ325" s="5"/>
      <c r="AR325" s="5"/>
      <c r="AS325" s="5"/>
    </row>
    <row r="326" spans="8:45">
      <c r="I326" s="15">
        <v>2206</v>
      </c>
      <c r="J326" s="16">
        <v>8.0000000000000004E-4</v>
      </c>
      <c r="K326" s="9">
        <f t="shared" si="2"/>
        <v>2308.2980329418388</v>
      </c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M326" s="5"/>
      <c r="AN326" s="5"/>
      <c r="AO326" s="5"/>
      <c r="AP326" s="5"/>
      <c r="AQ326" s="5"/>
      <c r="AR326" s="5"/>
      <c r="AS326" s="5"/>
    </row>
    <row r="327" spans="8:45">
      <c r="I327" s="15">
        <v>896</v>
      </c>
      <c r="J327" s="16">
        <v>2.0999999999999999E-3</v>
      </c>
      <c r="K327" s="9">
        <f t="shared" si="2"/>
        <v>748.46344870127643</v>
      </c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M327" s="5"/>
      <c r="AN327" s="5"/>
      <c r="AO327" s="5"/>
      <c r="AP327" s="5"/>
      <c r="AQ327" s="5"/>
      <c r="AR327" s="5"/>
      <c r="AS327" s="5"/>
    </row>
    <row r="328" spans="8:45">
      <c r="I328" s="15">
        <v>1393.5</v>
      </c>
      <c r="J328" s="16">
        <v>1.2999999999999999E-3</v>
      </c>
      <c r="K328" s="9">
        <f t="shared" si="2"/>
        <v>1513.0342867567363</v>
      </c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M328" s="5"/>
      <c r="AN328" s="5"/>
      <c r="AO328" s="5"/>
      <c r="AP328" s="5"/>
      <c r="AQ328" s="5"/>
      <c r="AR328" s="5"/>
      <c r="AS328" s="5"/>
    </row>
    <row r="329" spans="8:45">
      <c r="I329" s="15">
        <v>1180</v>
      </c>
      <c r="J329" s="16">
        <v>1.1999999999999999E-3</v>
      </c>
      <c r="K329" s="9">
        <f t="shared" si="2"/>
        <v>1225.1229153312042</v>
      </c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M329" s="5"/>
      <c r="AN329" s="5"/>
      <c r="AO329" s="5"/>
      <c r="AP329" s="5"/>
      <c r="AQ329" s="5"/>
      <c r="AR329" s="5"/>
      <c r="AS329" s="5"/>
    </row>
    <row r="330" spans="8:45">
      <c r="I330" s="15">
        <v>1428.5</v>
      </c>
      <c r="J330" s="16">
        <v>8.0000000000000004E-4</v>
      </c>
      <c r="K330" s="9">
        <f t="shared" si="2"/>
        <v>1555.9799273558124</v>
      </c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M330" s="5"/>
      <c r="AN330" s="5"/>
      <c r="AO330" s="5"/>
      <c r="AP330" s="5"/>
      <c r="AQ330" s="5"/>
      <c r="AR330" s="5"/>
      <c r="AS330" s="5"/>
    </row>
    <row r="331" spans="8:45">
      <c r="I331" s="15">
        <v>2884.5</v>
      </c>
      <c r="J331" s="16">
        <v>6.9999999999999999E-4</v>
      </c>
      <c r="K331" s="9">
        <f t="shared" si="2"/>
        <v>2772.5641999054519</v>
      </c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M331" s="5"/>
      <c r="AN331" s="5"/>
      <c r="AO331" s="5"/>
      <c r="AP331" s="5"/>
      <c r="AQ331" s="5"/>
      <c r="AR331" s="5"/>
      <c r="AS331" s="5"/>
    </row>
    <row r="332" spans="8:45"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M332" s="5"/>
      <c r="AN332" s="5"/>
      <c r="AO332" s="5"/>
      <c r="AP332" s="5"/>
      <c r="AQ332" s="5"/>
      <c r="AR332" s="5"/>
      <c r="AS332" s="5"/>
    </row>
    <row r="333" spans="8:45"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M333" s="5"/>
      <c r="AN333" s="5"/>
      <c r="AO333" s="5"/>
      <c r="AP333" s="5"/>
      <c r="AQ333" s="5"/>
    </row>
    <row r="334" spans="8:45"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M334" s="5"/>
      <c r="AN334" s="5"/>
      <c r="AO334" s="5"/>
      <c r="AP334" s="5"/>
      <c r="AQ334" s="5"/>
    </row>
    <row r="335" spans="8:45"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M335" s="5"/>
      <c r="AN335" s="5"/>
      <c r="AO335" s="5"/>
      <c r="AP335" s="5"/>
      <c r="AQ335" s="5"/>
    </row>
    <row r="336" spans="8:45"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M336" s="5"/>
      <c r="AN336" s="5"/>
      <c r="AO336" s="5"/>
      <c r="AP336" s="5"/>
      <c r="AQ336" s="5"/>
    </row>
    <row r="337" spans="1:43"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M337" s="5"/>
      <c r="AN337" s="5"/>
      <c r="AO337" s="5"/>
      <c r="AP337" s="5"/>
      <c r="AQ337" s="5"/>
    </row>
    <row r="338" spans="1:43"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40" spans="1:43">
      <c r="A340" s="4" t="s">
        <v>43</v>
      </c>
    </row>
    <row r="341" spans="1:43">
      <c r="A341" s="6" t="s">
        <v>12</v>
      </c>
      <c r="C341" s="6" t="s">
        <v>44</v>
      </c>
      <c r="E341" s="5" t="s">
        <v>16</v>
      </c>
      <c r="F341" s="10">
        <f>MAX(B342:AH342)+0.1</f>
        <v>2</v>
      </c>
    </row>
    <row r="342" spans="1:43" s="1" customFormat="1">
      <c r="A342" s="4" t="s">
        <v>1</v>
      </c>
      <c r="B342" s="4">
        <v>1.2494E-2</v>
      </c>
      <c r="C342" s="4">
        <v>2.4989000000000001E-2</v>
      </c>
      <c r="D342" s="4">
        <v>3.7483000000000002E-2</v>
      </c>
      <c r="E342" s="4">
        <v>4.9977000000000001E-2</v>
      </c>
      <c r="F342" s="4">
        <v>6.2472E-2</v>
      </c>
      <c r="G342" s="4">
        <v>7.4966000000000005E-2</v>
      </c>
      <c r="H342" s="4">
        <v>8.7459999999999996E-2</v>
      </c>
      <c r="I342" s="4">
        <v>9.9955000000000002E-2</v>
      </c>
      <c r="J342" s="4">
        <v>0.1</v>
      </c>
      <c r="K342" s="4">
        <v>0.3</v>
      </c>
      <c r="L342" s="4">
        <v>0.5</v>
      </c>
      <c r="M342" s="4">
        <v>0.7</v>
      </c>
      <c r="N342" s="4">
        <v>0.9</v>
      </c>
      <c r="O342" s="4">
        <v>1.1000000000000001</v>
      </c>
      <c r="P342" s="4">
        <v>1.3</v>
      </c>
      <c r="Q342" s="4">
        <v>1.5</v>
      </c>
      <c r="R342" s="4">
        <v>1.7</v>
      </c>
      <c r="S342" s="4">
        <v>1.9</v>
      </c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</row>
    <row r="343" spans="1:43">
      <c r="A343" s="4">
        <v>2119</v>
      </c>
      <c r="B343" s="6">
        <v>4.8491860000000004</v>
      </c>
      <c r="C343" s="6">
        <v>3.3199360000000002</v>
      </c>
      <c r="D343" s="6">
        <v>2.9922330000000001</v>
      </c>
      <c r="E343" s="6">
        <v>2.4662139999999999</v>
      </c>
      <c r="F343" s="6">
        <v>2.0644499999999999</v>
      </c>
      <c r="G343" s="6">
        <v>1.9045810000000001</v>
      </c>
      <c r="H343" s="6">
        <v>1.776856</v>
      </c>
      <c r="I343" s="6">
        <v>1.5659719999999999</v>
      </c>
      <c r="J343" s="6">
        <v>1.5650580000000001</v>
      </c>
      <c r="K343" s="6">
        <v>0.49530200000000002</v>
      </c>
      <c r="L343" s="6">
        <v>7.2941000000000006E-2</v>
      </c>
      <c r="M343" s="6">
        <v>2.4639000000000001E-2</v>
      </c>
      <c r="N343" s="6">
        <v>4.1200000000000004E-3</v>
      </c>
      <c r="O343" s="6">
        <v>1.585E-3</v>
      </c>
      <c r="P343" s="6">
        <v>8.2700000000000004E-4</v>
      </c>
      <c r="Q343" s="6">
        <v>8.8900000000000003E-4</v>
      </c>
      <c r="R343" s="6">
        <v>6.1300000000000005E-4</v>
      </c>
      <c r="S343" s="6">
        <v>6.4300000000000002E-4</v>
      </c>
    </row>
    <row r="344" spans="1:43">
      <c r="A344" s="4">
        <v>551.5</v>
      </c>
      <c r="B344" s="6">
        <v>4.3772380000000002</v>
      </c>
      <c r="C344" s="6">
        <v>2.2585649999999999</v>
      </c>
      <c r="D344" s="6">
        <v>2.0703049999999998</v>
      </c>
      <c r="E344" s="6">
        <v>1.833145</v>
      </c>
      <c r="F344" s="6">
        <v>1.54453</v>
      </c>
      <c r="G344" s="6">
        <v>1.3741300000000001</v>
      </c>
      <c r="H344" s="6">
        <v>1.2388399999999999</v>
      </c>
      <c r="I344" s="6">
        <v>1.089021</v>
      </c>
      <c r="J344" s="6">
        <v>1.0885469999999999</v>
      </c>
      <c r="K344" s="6">
        <v>0.20310600000000001</v>
      </c>
      <c r="L344" s="6">
        <v>4.9632999999999997E-2</v>
      </c>
      <c r="M344" s="6">
        <v>2.1451000000000001E-2</v>
      </c>
      <c r="N344" s="6">
        <v>6.5389999999999997E-3</v>
      </c>
      <c r="O344" s="6">
        <v>7.4850000000000003E-3</v>
      </c>
      <c r="P344" s="6">
        <v>5.1549999999999999E-3</v>
      </c>
      <c r="Q344" s="6">
        <v>3.9259999999999998E-3</v>
      </c>
      <c r="R344" s="6">
        <v>3.251E-3</v>
      </c>
      <c r="S344" s="6">
        <v>3.6749999999999999E-3</v>
      </c>
    </row>
    <row r="345" spans="1:43">
      <c r="A345" s="4">
        <v>2354.5</v>
      </c>
      <c r="B345" s="6">
        <v>1.6690799999999999</v>
      </c>
      <c r="C345" s="6">
        <v>1.1685749999999999</v>
      </c>
      <c r="D345" s="6">
        <v>0.93975600000000004</v>
      </c>
      <c r="E345" s="6">
        <v>0.76242200000000004</v>
      </c>
      <c r="F345" s="6">
        <v>0.58112299999999995</v>
      </c>
      <c r="G345" s="6">
        <v>0.43487399999999998</v>
      </c>
      <c r="H345" s="6">
        <v>0.36708000000000002</v>
      </c>
      <c r="I345" s="6">
        <v>0.33328999999999998</v>
      </c>
      <c r="J345" s="6">
        <v>0.33324999999999999</v>
      </c>
      <c r="K345" s="6">
        <v>7.7758999999999995E-2</v>
      </c>
      <c r="L345" s="6">
        <v>2.6110999999999999E-2</v>
      </c>
      <c r="M345" s="6">
        <v>6.7520000000000002E-3</v>
      </c>
      <c r="N345" s="6">
        <v>7.7999999999999999E-4</v>
      </c>
      <c r="O345" s="6">
        <v>5.62E-4</v>
      </c>
      <c r="P345" s="6">
        <v>4.1599999999999997E-4</v>
      </c>
      <c r="Q345" s="6">
        <v>6.96E-4</v>
      </c>
      <c r="R345" s="6">
        <v>3.4900000000000003E-4</v>
      </c>
      <c r="S345" s="6">
        <v>5.1500000000000005E-4</v>
      </c>
    </row>
    <row r="346" spans="1:43">
      <c r="A346" s="4">
        <v>2763</v>
      </c>
      <c r="B346" s="6">
        <v>0.80469199999999996</v>
      </c>
      <c r="C346" s="6">
        <v>0.72658199999999995</v>
      </c>
      <c r="D346" s="6">
        <v>0.64242200000000005</v>
      </c>
      <c r="E346" s="6">
        <v>0.54371499999999995</v>
      </c>
      <c r="F346" s="6">
        <v>0.47971000000000003</v>
      </c>
      <c r="G346" s="6">
        <v>0.44111299999999998</v>
      </c>
      <c r="H346" s="6">
        <v>0.41299000000000002</v>
      </c>
      <c r="I346" s="6">
        <v>0.38511200000000001</v>
      </c>
      <c r="J346" s="6">
        <v>0.38486599999999999</v>
      </c>
      <c r="K346" s="6">
        <v>5.2207000000000003E-2</v>
      </c>
      <c r="L346" s="6">
        <v>1.0732E-2</v>
      </c>
      <c r="M346" s="6">
        <v>1.361E-3</v>
      </c>
      <c r="N346" s="6">
        <v>5.5900000000000004E-4</v>
      </c>
      <c r="O346" s="6">
        <v>2.99E-4</v>
      </c>
      <c r="P346" s="6">
        <v>3.8499999999999998E-4</v>
      </c>
      <c r="Q346" s="6">
        <v>6.2299999999999996E-4</v>
      </c>
      <c r="R346" s="6">
        <v>3.5199999999999999E-4</v>
      </c>
      <c r="S346" s="6">
        <v>6.2699999999999995E-4</v>
      </c>
    </row>
    <row r="347" spans="1:43">
      <c r="A347" s="4">
        <v>2641.5</v>
      </c>
      <c r="B347" s="6">
        <v>0.45175300000000002</v>
      </c>
      <c r="C347" s="6">
        <v>0.31133899999999998</v>
      </c>
      <c r="D347" s="6">
        <v>0.27731600000000001</v>
      </c>
      <c r="E347" s="6">
        <v>0.25600899999999999</v>
      </c>
      <c r="F347" s="6">
        <v>0.236041</v>
      </c>
      <c r="G347" s="6">
        <v>0.20957600000000001</v>
      </c>
      <c r="H347" s="6">
        <v>0.179312</v>
      </c>
      <c r="I347" s="6">
        <v>0.15015400000000001</v>
      </c>
      <c r="J347" s="6">
        <v>0.14995600000000001</v>
      </c>
      <c r="K347" s="6">
        <v>5.3307E-2</v>
      </c>
      <c r="L347" s="6">
        <v>2.3833E-2</v>
      </c>
      <c r="M347" s="6">
        <v>6.7590000000000003E-3</v>
      </c>
      <c r="N347" s="6">
        <v>1.5579999999999999E-3</v>
      </c>
      <c r="O347" s="6">
        <v>3.1E-4</v>
      </c>
      <c r="P347" s="6">
        <v>3.6400000000000001E-4</v>
      </c>
      <c r="Q347" s="6">
        <v>6.3900000000000003E-4</v>
      </c>
      <c r="R347" s="6">
        <v>3.5100000000000002E-4</v>
      </c>
      <c r="S347" s="6">
        <v>2.9300000000000002E-4</v>
      </c>
    </row>
    <row r="348" spans="1:43">
      <c r="A348" s="4">
        <v>3365.5</v>
      </c>
      <c r="B348" s="6">
        <v>0.39508100000000002</v>
      </c>
      <c r="C348" s="6">
        <v>0.24026500000000001</v>
      </c>
      <c r="D348" s="6">
        <v>0.22403400000000001</v>
      </c>
      <c r="E348" s="6">
        <v>0.174481</v>
      </c>
      <c r="F348" s="6">
        <v>0.14252000000000001</v>
      </c>
      <c r="G348" s="6">
        <v>0.121068</v>
      </c>
      <c r="H348" s="6">
        <v>0.102614</v>
      </c>
      <c r="I348" s="6">
        <v>8.5719000000000004E-2</v>
      </c>
      <c r="J348" s="6">
        <v>8.5786000000000001E-2</v>
      </c>
      <c r="K348" s="6">
        <v>8.2260000000000007E-3</v>
      </c>
      <c r="L348" s="6">
        <v>1.7420000000000001E-3</v>
      </c>
      <c r="M348" s="6">
        <v>6.2E-4</v>
      </c>
      <c r="N348" s="6">
        <v>4.6000000000000001E-4</v>
      </c>
      <c r="O348" s="6">
        <v>4.1300000000000001E-4</v>
      </c>
      <c r="P348" s="6">
        <v>4.8000000000000001E-4</v>
      </c>
      <c r="Q348" s="6">
        <v>2.4600000000000002E-4</v>
      </c>
      <c r="R348" s="6">
        <v>3.59E-4</v>
      </c>
      <c r="S348" s="6">
        <v>2.1699999999999999E-4</v>
      </c>
    </row>
    <row r="349" spans="1:43">
      <c r="A349" s="4">
        <v>2840</v>
      </c>
      <c r="B349" s="6">
        <v>0.30529299999999998</v>
      </c>
      <c r="C349" s="6">
        <v>0.12038500000000001</v>
      </c>
      <c r="D349" s="6">
        <v>8.9155999999999999E-2</v>
      </c>
      <c r="E349" s="6">
        <v>6.4811999999999995E-2</v>
      </c>
      <c r="F349" s="6">
        <v>4.5775999999999997E-2</v>
      </c>
      <c r="G349" s="6">
        <v>3.5272999999999999E-2</v>
      </c>
      <c r="H349" s="6">
        <v>3.0549E-2</v>
      </c>
      <c r="I349" s="6">
        <v>2.6897999999999998E-2</v>
      </c>
      <c r="J349" s="6">
        <v>2.6755999999999999E-2</v>
      </c>
      <c r="K349" s="6">
        <v>4.5560000000000002E-3</v>
      </c>
      <c r="L349" s="6">
        <v>1.6379999999999999E-3</v>
      </c>
      <c r="M349" s="6">
        <v>6.4199999999999999E-4</v>
      </c>
      <c r="N349" s="6">
        <v>3.6499999999999998E-4</v>
      </c>
      <c r="O349" s="6">
        <v>3.6900000000000002E-4</v>
      </c>
      <c r="P349" s="6">
        <v>3.8900000000000002E-4</v>
      </c>
      <c r="Q349" s="6">
        <v>3.5199999999999999E-4</v>
      </c>
      <c r="R349" s="6">
        <v>5.2300000000000003E-4</v>
      </c>
      <c r="S349" s="6">
        <v>3.1E-4</v>
      </c>
    </row>
    <row r="350" spans="1:43">
      <c r="A350" s="4">
        <v>3504.5</v>
      </c>
      <c r="B350" s="6">
        <v>0.28211399999999998</v>
      </c>
      <c r="C350" s="6">
        <v>0.125695</v>
      </c>
      <c r="D350" s="6">
        <v>9.9611000000000005E-2</v>
      </c>
      <c r="E350" s="6">
        <v>9.3509999999999996E-2</v>
      </c>
      <c r="F350" s="6">
        <v>7.3037000000000005E-2</v>
      </c>
      <c r="G350" s="6">
        <v>5.6705999999999999E-2</v>
      </c>
      <c r="H350" s="6">
        <v>5.0001999999999998E-2</v>
      </c>
      <c r="I350" s="6">
        <v>4.2958999999999997E-2</v>
      </c>
      <c r="J350" s="6">
        <v>4.3050999999999999E-2</v>
      </c>
      <c r="K350" s="6">
        <v>1.2858E-2</v>
      </c>
      <c r="L350" s="6">
        <v>1.2849999999999999E-3</v>
      </c>
      <c r="M350" s="6">
        <v>7.7099999999999998E-4</v>
      </c>
      <c r="N350" s="6">
        <v>6.1399999999999996E-4</v>
      </c>
      <c r="O350" s="6">
        <v>3.2499999999999999E-4</v>
      </c>
      <c r="P350" s="6">
        <v>4.0700000000000003E-4</v>
      </c>
      <c r="Q350" s="6">
        <v>3.0299999999999999E-4</v>
      </c>
      <c r="R350" s="6">
        <v>3.01E-4</v>
      </c>
      <c r="S350" s="6">
        <v>2.5300000000000002E-4</v>
      </c>
    </row>
    <row r="351" spans="1:43">
      <c r="A351" s="4">
        <v>3076.5</v>
      </c>
      <c r="B351" s="6">
        <v>0.16874900000000001</v>
      </c>
      <c r="C351" s="6">
        <v>0.10097299999999999</v>
      </c>
      <c r="D351" s="6">
        <v>9.8187999999999998E-2</v>
      </c>
      <c r="E351" s="6">
        <v>8.3359000000000003E-2</v>
      </c>
      <c r="F351" s="6">
        <v>6.9375999999999993E-2</v>
      </c>
      <c r="G351" s="6">
        <v>6.1926000000000002E-2</v>
      </c>
      <c r="H351" s="6">
        <v>5.7529999999999998E-2</v>
      </c>
      <c r="I351" s="6">
        <v>5.3495000000000001E-2</v>
      </c>
      <c r="J351" s="6">
        <v>5.3526999999999998E-2</v>
      </c>
      <c r="K351" s="6">
        <v>4.8939999999999999E-3</v>
      </c>
      <c r="L351" s="6">
        <v>1.1379999999999999E-3</v>
      </c>
      <c r="M351" s="6">
        <v>5.2800000000000004E-4</v>
      </c>
      <c r="N351" s="6">
        <v>3.59E-4</v>
      </c>
      <c r="O351" s="6">
        <v>3.6000000000000002E-4</v>
      </c>
      <c r="P351" s="6">
        <v>3.1399999999999999E-4</v>
      </c>
      <c r="Q351" s="6">
        <v>2.7900000000000001E-4</v>
      </c>
      <c r="R351" s="6">
        <v>2.2100000000000001E-4</v>
      </c>
      <c r="S351" s="6">
        <v>3.9500000000000001E-4</v>
      </c>
    </row>
    <row r="352" spans="1:43">
      <c r="A352" s="6"/>
    </row>
    <row r="353" spans="9:13">
      <c r="I353" s="7" t="s">
        <v>2</v>
      </c>
      <c r="J353" s="7" t="s">
        <v>13</v>
      </c>
      <c r="K353" s="7" t="s">
        <v>15</v>
      </c>
      <c r="L353" s="2"/>
      <c r="M353" s="2"/>
    </row>
    <row r="354" spans="9:13">
      <c r="I354" s="4">
        <v>2119</v>
      </c>
      <c r="J354" s="20">
        <v>5.0999999999999997E-2</v>
      </c>
      <c r="K354" s="5" t="s">
        <v>14</v>
      </c>
    </row>
    <row r="355" spans="9:13">
      <c r="I355" s="6">
        <v>551.5</v>
      </c>
      <c r="J355" s="14">
        <v>2.8000000000000001E-2</v>
      </c>
      <c r="K355" s="9">
        <f t="shared" ref="K355:K362" si="3">LOG(I355/2119,2^(1/1200))</f>
        <v>-2330.3409561369867</v>
      </c>
    </row>
    <row r="356" spans="9:13">
      <c r="I356" s="6">
        <v>2354.5</v>
      </c>
      <c r="J356" s="13">
        <v>1.2999999999999999E-2</v>
      </c>
      <c r="K356" s="8">
        <f t="shared" si="3"/>
        <v>182.44456191283308</v>
      </c>
    </row>
    <row r="357" spans="9:13">
      <c r="I357" s="6">
        <v>2763</v>
      </c>
      <c r="J357" s="14">
        <v>0.01</v>
      </c>
      <c r="K357" s="9">
        <f t="shared" si="3"/>
        <v>459.42236932839472</v>
      </c>
    </row>
    <row r="358" spans="9:13">
      <c r="I358" s="6">
        <v>2641.5</v>
      </c>
      <c r="J358" s="14">
        <v>6.0000000000000001E-3</v>
      </c>
      <c r="K358" s="9">
        <f t="shared" si="3"/>
        <v>381.56858661624085</v>
      </c>
    </row>
    <row r="359" spans="9:13">
      <c r="I359" s="6">
        <v>3365.5</v>
      </c>
      <c r="J359" s="14">
        <v>2E-3</v>
      </c>
      <c r="K359" s="9">
        <f t="shared" si="3"/>
        <v>800.92472275584896</v>
      </c>
    </row>
    <row r="360" spans="9:13">
      <c r="I360" s="6">
        <v>2840</v>
      </c>
      <c r="J360" s="14">
        <v>1E-3</v>
      </c>
      <c r="K360" s="9">
        <f t="shared" si="3"/>
        <v>507.00881042385885</v>
      </c>
    </row>
    <row r="361" spans="9:13">
      <c r="I361" s="6">
        <v>3504.5</v>
      </c>
      <c r="J361" s="14">
        <v>2E-3</v>
      </c>
      <c r="K361" s="9">
        <f t="shared" si="3"/>
        <v>870.99004387322259</v>
      </c>
    </row>
    <row r="362" spans="9:13">
      <c r="I362" s="6">
        <v>3076.5</v>
      </c>
      <c r="J362" s="14">
        <v>2E-3</v>
      </c>
      <c r="K362" s="9">
        <f t="shared" si="3"/>
        <v>645.48768579461796</v>
      </c>
    </row>
  </sheetData>
  <sortState ref="S350:S358">
    <sortCondition ref="S350:S358"/>
  </sortState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York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Rahn</dc:creator>
  <cp:lastModifiedBy>Jay Rahn</cp:lastModifiedBy>
  <dcterms:created xsi:type="dcterms:W3CDTF">2015-09-04T15:54:14Z</dcterms:created>
  <dcterms:modified xsi:type="dcterms:W3CDTF">2015-10-21T18:35:28Z</dcterms:modified>
</cp:coreProperties>
</file>