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ecampus_1styrmath\lecture material\SumonM_module_prob3\final material\"/>
    </mc:Choice>
  </mc:AlternateContent>
  <xr:revisionPtr revIDLastSave="0" documentId="13_ncr:1_{B9099218-4573-4CA9-BB72-546B58696393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O6" i="1" l="1"/>
  <c r="AP5" i="1"/>
  <c r="AO5" i="1"/>
  <c r="AM5" i="1"/>
  <c r="AP4" i="1"/>
  <c r="AO4" i="1"/>
  <c r="AN4" i="1"/>
  <c r="AM4" i="1"/>
  <c r="AP3" i="1"/>
  <c r="AO3" i="1"/>
  <c r="AN3" i="1"/>
  <c r="AM3" i="1"/>
  <c r="AP2" i="1"/>
  <c r="AO2" i="1"/>
  <c r="AN2" i="1"/>
  <c r="AM2" i="1"/>
  <c r="T3" i="1"/>
  <c r="U3" i="1"/>
  <c r="T4" i="1"/>
  <c r="U4" i="1"/>
  <c r="T5" i="1"/>
  <c r="U5" i="1"/>
  <c r="T6" i="1"/>
  <c r="U6" i="1"/>
  <c r="T7" i="1"/>
  <c r="U7" i="1"/>
  <c r="T8" i="1"/>
  <c r="U8" i="1"/>
  <c r="T9" i="1"/>
  <c r="U9" i="1"/>
  <c r="U2" i="1"/>
  <c r="T2" i="1"/>
  <c r="T10" i="1" s="1"/>
  <c r="AI10" i="1"/>
  <c r="AJ10" i="1"/>
  <c r="AI11" i="1"/>
  <c r="AJ11" i="1"/>
  <c r="AI3" i="1"/>
  <c r="AJ3" i="1"/>
  <c r="AI4" i="1"/>
  <c r="AJ4" i="1"/>
  <c r="AI5" i="1"/>
  <c r="AJ5" i="1"/>
  <c r="AI6" i="1"/>
  <c r="AJ6" i="1"/>
  <c r="AI7" i="1"/>
  <c r="AJ7" i="1"/>
  <c r="AI8" i="1"/>
  <c r="AJ8" i="1"/>
  <c r="AI9" i="1"/>
  <c r="AJ9" i="1"/>
  <c r="AJ2" i="1"/>
  <c r="AI2" i="1"/>
  <c r="AD3" i="1"/>
  <c r="AE3" i="1"/>
  <c r="AD4" i="1"/>
  <c r="AE4" i="1"/>
  <c r="AD5" i="1"/>
  <c r="AE5" i="1"/>
  <c r="AD6" i="1"/>
  <c r="AE6" i="1"/>
  <c r="AD7" i="1"/>
  <c r="AE7" i="1"/>
  <c r="AD8" i="1"/>
  <c r="AE8" i="1"/>
  <c r="AD9" i="1"/>
  <c r="AE9" i="1"/>
  <c r="AE2" i="1"/>
  <c r="AD2" i="1"/>
  <c r="Y3" i="1"/>
  <c r="Z3" i="1"/>
  <c r="Y4" i="1"/>
  <c r="Z4" i="1"/>
  <c r="Y5" i="1"/>
  <c r="Z5" i="1"/>
  <c r="Y6" i="1"/>
  <c r="Z6" i="1"/>
  <c r="Y7" i="1"/>
  <c r="Z7" i="1"/>
  <c r="Y8" i="1"/>
  <c r="Z8" i="1"/>
  <c r="Y9" i="1"/>
  <c r="Z9" i="1"/>
  <c r="Y10" i="1"/>
  <c r="Z10" i="1"/>
  <c r="Y11" i="1"/>
  <c r="Z11" i="1"/>
  <c r="Z2" i="1"/>
  <c r="Y2" i="1"/>
  <c r="R3" i="1"/>
  <c r="S3" i="1"/>
  <c r="R4" i="1"/>
  <c r="S4" i="1"/>
  <c r="R5" i="1"/>
  <c r="S5" i="1"/>
  <c r="R6" i="1"/>
  <c r="S6" i="1"/>
  <c r="R7" i="1"/>
  <c r="S7" i="1"/>
  <c r="R8" i="1"/>
  <c r="S8" i="1"/>
  <c r="R9" i="1"/>
  <c r="S9" i="1"/>
  <c r="S2" i="1"/>
  <c r="R2" i="1"/>
  <c r="M3" i="1"/>
  <c r="N3" i="1"/>
  <c r="M4" i="1"/>
  <c r="N4" i="1"/>
  <c r="M5" i="1"/>
  <c r="N5" i="1"/>
  <c r="M6" i="1"/>
  <c r="N6" i="1"/>
  <c r="M7" i="1"/>
  <c r="N7" i="1"/>
  <c r="N2" i="1"/>
  <c r="M2" i="1"/>
  <c r="H7" i="1"/>
  <c r="H3" i="1"/>
  <c r="H4" i="1"/>
  <c r="H5" i="1"/>
  <c r="H6" i="1"/>
  <c r="H2" i="1"/>
  <c r="G3" i="1"/>
  <c r="G4" i="1"/>
  <c r="G5" i="1"/>
  <c r="G6" i="1"/>
  <c r="G7" i="1"/>
  <c r="G2" i="1"/>
  <c r="C3" i="1"/>
  <c r="C4" i="1"/>
  <c r="C5" i="1"/>
  <c r="C2" i="1"/>
  <c r="U10" i="1" l="1"/>
  <c r="U11" i="1" s="1"/>
  <c r="AD10" i="1"/>
  <c r="Z12" i="1"/>
  <c r="R10" i="1"/>
  <c r="AI12" i="1"/>
  <c r="S10" i="1"/>
  <c r="AE10" i="1"/>
  <c r="AJ12" i="1"/>
  <c r="Y12" i="1"/>
  <c r="G8" i="1"/>
  <c r="H8" i="1"/>
  <c r="H9" i="1" s="1"/>
  <c r="N8" i="1"/>
  <c r="C6" i="1"/>
  <c r="M8" i="1"/>
  <c r="S11" i="1" l="1"/>
  <c r="AJ13" i="1"/>
  <c r="Z13" i="1"/>
  <c r="AE11" i="1"/>
  <c r="N9" i="1"/>
</calcChain>
</file>

<file path=xl/sharedStrings.xml><?xml version="1.0" encoding="utf-8"?>
<sst xmlns="http://schemas.openxmlformats.org/spreadsheetml/2006/main" count="45" uniqueCount="24">
  <si>
    <t>p(x)</t>
  </si>
  <si>
    <t>xp(x)</t>
  </si>
  <si>
    <t>[x^2]p(x)</t>
  </si>
  <si>
    <t>Mean</t>
  </si>
  <si>
    <t>Var</t>
  </si>
  <si>
    <t>p(y)</t>
  </si>
  <si>
    <t>yp(y)</t>
  </si>
  <si>
    <t>[y^2]p(y)</t>
  </si>
  <si>
    <t>Q10</t>
  </si>
  <si>
    <t>Q11</t>
  </si>
  <si>
    <t>Q12</t>
  </si>
  <si>
    <t>p(z)</t>
  </si>
  <si>
    <t>zp(z)</t>
  </si>
  <si>
    <t>[z^2]p(z)</t>
  </si>
  <si>
    <t>[y^3]p(y)</t>
  </si>
  <si>
    <t>[y^6]p(y)</t>
  </si>
  <si>
    <t>Q13</t>
  </si>
  <si>
    <t>Q4.     x</t>
  </si>
  <si>
    <t>Q6a      x</t>
  </si>
  <si>
    <t>Q7a      x</t>
  </si>
  <si>
    <t>Q6b      y</t>
  </si>
  <si>
    <t>Q6c      z</t>
  </si>
  <si>
    <t>Q7b      y</t>
  </si>
  <si>
    <t>Q7c      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</si>
</sst>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3"/>
  <sheetViews>
    <sheetView tabSelected="1" topLeftCell="Y1" zoomScaleNormal="100" workbookViewId="0">
      <selection activeCell="AG1" sqref="AG1"/>
    </sheetView>
  </sheetViews>
  <sheetFormatPr defaultRowHeight="14.5" x14ac:dyDescent="0.35"/>
  <cols>
    <col min="41" max="42" width="11.81640625" bestFit="1" customWidth="1"/>
  </cols>
  <sheetData>
    <row r="1" spans="1:42" x14ac:dyDescent="0.35">
      <c r="A1" s="1" t="s">
        <v>17</v>
      </c>
      <c r="B1" t="s">
        <v>0</v>
      </c>
      <c r="C1" t="s">
        <v>1</v>
      </c>
      <c r="E1" s="1" t="s">
        <v>18</v>
      </c>
      <c r="F1" t="s">
        <v>0</v>
      </c>
      <c r="G1" t="s">
        <v>1</v>
      </c>
      <c r="H1" t="s">
        <v>2</v>
      </c>
      <c r="K1" s="1" t="s">
        <v>19</v>
      </c>
      <c r="L1" t="s">
        <v>0</v>
      </c>
      <c r="M1" t="s">
        <v>1</v>
      </c>
      <c r="N1" t="s">
        <v>2</v>
      </c>
      <c r="P1" s="1" t="s">
        <v>20</v>
      </c>
      <c r="Q1" t="s">
        <v>5</v>
      </c>
      <c r="R1" t="s">
        <v>6</v>
      </c>
      <c r="S1" t="s">
        <v>7</v>
      </c>
      <c r="T1" t="s">
        <v>14</v>
      </c>
      <c r="U1" t="s">
        <v>15</v>
      </c>
      <c r="W1" s="1" t="s">
        <v>21</v>
      </c>
      <c r="X1" t="s">
        <v>11</v>
      </c>
      <c r="Y1" t="s">
        <v>12</v>
      </c>
      <c r="Z1" t="s">
        <v>13</v>
      </c>
      <c r="AB1" s="1" t="s">
        <v>22</v>
      </c>
      <c r="AC1" t="s">
        <v>5</v>
      </c>
      <c r="AD1" t="s">
        <v>6</v>
      </c>
      <c r="AE1" t="s">
        <v>7</v>
      </c>
      <c r="AG1" s="1" t="s">
        <v>23</v>
      </c>
      <c r="AH1" t="s">
        <v>11</v>
      </c>
      <c r="AI1" t="s">
        <v>12</v>
      </c>
      <c r="AJ1" t="s">
        <v>13</v>
      </c>
      <c r="AM1" s="1" t="s">
        <v>8</v>
      </c>
      <c r="AN1" s="1" t="s">
        <v>9</v>
      </c>
      <c r="AO1" s="1" t="s">
        <v>10</v>
      </c>
      <c r="AP1" s="1" t="s">
        <v>16</v>
      </c>
    </row>
    <row r="2" spans="1:42" x14ac:dyDescent="0.35">
      <c r="A2">
        <v>15000</v>
      </c>
      <c r="B2">
        <v>0.15</v>
      </c>
      <c r="C2">
        <f>A2*B2</f>
        <v>2250</v>
      </c>
      <c r="E2">
        <v>5</v>
      </c>
      <c r="F2">
        <v>0.1</v>
      </c>
      <c r="G2">
        <f>E2*F2</f>
        <v>0.5</v>
      </c>
      <c r="H2">
        <f>F2*E2*E2</f>
        <v>2.5</v>
      </c>
      <c r="K2">
        <v>-5</v>
      </c>
      <c r="L2">
        <v>0.1</v>
      </c>
      <c r="M2">
        <f>K2*L2</f>
        <v>-0.5</v>
      </c>
      <c r="N2">
        <f>L2*K2*K2</f>
        <v>2.5</v>
      </c>
      <c r="P2">
        <v>5</v>
      </c>
      <c r="Q2">
        <v>0.05</v>
      </c>
      <c r="R2">
        <f>P2*Q2</f>
        <v>0.25</v>
      </c>
      <c r="S2">
        <f>Q2*P2*P2</f>
        <v>1.25</v>
      </c>
      <c r="T2">
        <f>P2*P2*P2*Q2</f>
        <v>6.25</v>
      </c>
      <c r="U2">
        <f>((P2)^6)*Q2</f>
        <v>781.25</v>
      </c>
      <c r="W2">
        <v>50</v>
      </c>
      <c r="X2">
        <v>0.15</v>
      </c>
      <c r="Y2">
        <f>W2*X2</f>
        <v>7.5</v>
      </c>
      <c r="Z2">
        <f>X2*W2*W2</f>
        <v>375</v>
      </c>
      <c r="AB2">
        <v>-15</v>
      </c>
      <c r="AC2">
        <v>0.05</v>
      </c>
      <c r="AD2">
        <f t="shared" ref="AD2:AD9" si="0">AB2*AC2</f>
        <v>-0.75</v>
      </c>
      <c r="AE2">
        <f t="shared" ref="AE2:AE9" si="1">AC2*AB2*AB2</f>
        <v>11.25</v>
      </c>
      <c r="AG2">
        <v>500</v>
      </c>
      <c r="AH2">
        <v>0.15</v>
      </c>
      <c r="AI2">
        <f>AG2*AH2</f>
        <v>75</v>
      </c>
      <c r="AJ2">
        <f>AH2*AG2*AG2</f>
        <v>37500</v>
      </c>
      <c r="AM2">
        <f>_xlfn.BINOM.DIST(5,10,0.2,FALSE)</f>
        <v>2.6424115200000015E-2</v>
      </c>
      <c r="AN2">
        <f>_xlfn.BINOM.DIST(10,50,0.1,FALSE)</f>
        <v>1.5183334117262394E-2</v>
      </c>
      <c r="AO2">
        <f>_xlfn.POISSON.DIST(80,80,FALSE)</f>
        <v>4.4556665770350945E-2</v>
      </c>
      <c r="AP2">
        <f>_xlfn.POISSON.DIST(0,15,FALSE)</f>
        <v>3.0590232050182579E-7</v>
      </c>
    </row>
    <row r="3" spans="1:42" x14ac:dyDescent="0.35">
      <c r="A3">
        <v>60000</v>
      </c>
      <c r="B3">
        <v>0.15</v>
      </c>
      <c r="C3">
        <f t="shared" ref="C3:C5" si="2">A3*B3</f>
        <v>9000</v>
      </c>
      <c r="E3">
        <v>10</v>
      </c>
      <c r="F3">
        <v>0.2</v>
      </c>
      <c r="G3">
        <f t="shared" ref="G3:G7" si="3">E3*F3</f>
        <v>2</v>
      </c>
      <c r="H3">
        <f t="shared" ref="H3:H7" si="4">F3*E3*E3</f>
        <v>20</v>
      </c>
      <c r="K3">
        <v>0</v>
      </c>
      <c r="L3">
        <v>0.2</v>
      </c>
      <c r="M3">
        <f t="shared" ref="M3:M7" si="5">K3*L3</f>
        <v>0</v>
      </c>
      <c r="N3">
        <f t="shared" ref="N3:N7" si="6">L3*K3*K3</f>
        <v>0</v>
      </c>
      <c r="P3">
        <v>10</v>
      </c>
      <c r="Q3">
        <v>0.2</v>
      </c>
      <c r="R3">
        <f t="shared" ref="R3:R9" si="7">P3*Q3</f>
        <v>2</v>
      </c>
      <c r="S3">
        <f t="shared" ref="S3:S9" si="8">Q3*P3*P3</f>
        <v>20</v>
      </c>
      <c r="T3">
        <f t="shared" ref="T3:T9" si="9">P3*P3*P3*Q3</f>
        <v>200</v>
      </c>
      <c r="U3">
        <f t="shared" ref="U3:U9" si="10">((P3)^6)*Q3</f>
        <v>200000</v>
      </c>
      <c r="W3">
        <v>60</v>
      </c>
      <c r="X3">
        <v>0.2</v>
      </c>
      <c r="Y3">
        <f t="shared" ref="Y3:Y11" si="11">W3*X3</f>
        <v>12</v>
      </c>
      <c r="Z3">
        <f t="shared" ref="Z3:Z11" si="12">X3*W3*W3</f>
        <v>720</v>
      </c>
      <c r="AB3">
        <v>-10</v>
      </c>
      <c r="AC3">
        <v>0.2</v>
      </c>
      <c r="AD3">
        <f t="shared" si="0"/>
        <v>-2</v>
      </c>
      <c r="AE3">
        <f t="shared" si="1"/>
        <v>20</v>
      </c>
      <c r="AG3">
        <v>550</v>
      </c>
      <c r="AH3">
        <v>0.05</v>
      </c>
      <c r="AI3">
        <f t="shared" ref="AI3:AI9" si="13">AG3*AH3</f>
        <v>27.5</v>
      </c>
      <c r="AJ3">
        <f t="shared" ref="AJ3:AJ9" si="14">AH3*AG3*AG3</f>
        <v>15125</v>
      </c>
      <c r="AM3">
        <f>_xlfn.BINOM.DIST(0,10,0.2,FALSE)</f>
        <v>0.1073741824</v>
      </c>
      <c r="AN3">
        <f>_xlfn.BINOM.DIST(10,50,0.1,TRUE)</f>
        <v>0.99064539841267096</v>
      </c>
      <c r="AO3">
        <f>_xlfn.POISSON.DIST(70,80,FALSE)</f>
        <v>2.4793366570011102E-2</v>
      </c>
      <c r="AP3">
        <f>_xlfn.POISSON.DIST(12,15,FALSE)</f>
        <v>8.2859234368645451E-2</v>
      </c>
    </row>
    <row r="4" spans="1:42" x14ac:dyDescent="0.35">
      <c r="A4">
        <v>105000</v>
      </c>
      <c r="B4">
        <v>0.35</v>
      </c>
      <c r="C4">
        <f t="shared" si="2"/>
        <v>36750</v>
      </c>
      <c r="E4">
        <v>20</v>
      </c>
      <c r="F4">
        <v>0.1</v>
      </c>
      <c r="G4">
        <f t="shared" si="3"/>
        <v>2</v>
      </c>
      <c r="H4">
        <f t="shared" si="4"/>
        <v>40</v>
      </c>
      <c r="K4">
        <v>5</v>
      </c>
      <c r="L4">
        <v>0.1</v>
      </c>
      <c r="M4">
        <f t="shared" si="5"/>
        <v>0.5</v>
      </c>
      <c r="N4">
        <f t="shared" si="6"/>
        <v>2.5</v>
      </c>
      <c r="P4">
        <v>15</v>
      </c>
      <c r="Q4">
        <v>0.05</v>
      </c>
      <c r="R4">
        <f t="shared" si="7"/>
        <v>0.75</v>
      </c>
      <c r="S4">
        <f t="shared" si="8"/>
        <v>11.25</v>
      </c>
      <c r="T4">
        <f t="shared" si="9"/>
        <v>168.75</v>
      </c>
      <c r="U4">
        <f t="shared" si="10"/>
        <v>569531.25</v>
      </c>
      <c r="W4">
        <v>70</v>
      </c>
      <c r="X4">
        <v>0.1</v>
      </c>
      <c r="Y4">
        <f t="shared" si="11"/>
        <v>7</v>
      </c>
      <c r="Z4">
        <f t="shared" si="12"/>
        <v>490</v>
      </c>
      <c r="AB4">
        <v>-5</v>
      </c>
      <c r="AC4">
        <v>0.1</v>
      </c>
      <c r="AD4">
        <f t="shared" si="0"/>
        <v>-0.5</v>
      </c>
      <c r="AE4">
        <f t="shared" si="1"/>
        <v>2.5</v>
      </c>
      <c r="AG4">
        <v>700</v>
      </c>
      <c r="AH4">
        <v>0.05</v>
      </c>
      <c r="AI4">
        <f t="shared" si="13"/>
        <v>35</v>
      </c>
      <c r="AJ4">
        <f t="shared" si="14"/>
        <v>24500</v>
      </c>
      <c r="AM4">
        <f>_xlfn.BINOM.DIST(4,10,0.2,TRUE)</f>
        <v>0.96720650240000006</v>
      </c>
      <c r="AN4">
        <f>_xlfn.BINOM.DIST(20,50,0.1,TRUE) - _xlfn.BINOM.DIST(9,50,0.1,TRUE)</f>
        <v>2.4537931997216766E-2</v>
      </c>
      <c r="AO4">
        <f>_xlfn.POISSON.DIST(50,80,TRUE)</f>
        <v>2.154805664879137E-4</v>
      </c>
      <c r="AP4">
        <f>_xlfn.POISSON.DIST(12,15,TRUE)</f>
        <v>0.26761103339257686</v>
      </c>
    </row>
    <row r="5" spans="1:42" x14ac:dyDescent="0.35">
      <c r="A5">
        <v>150000</v>
      </c>
      <c r="B5">
        <v>0.35</v>
      </c>
      <c r="C5">
        <f t="shared" si="2"/>
        <v>52500</v>
      </c>
      <c r="E5">
        <v>30</v>
      </c>
      <c r="F5">
        <v>0.2</v>
      </c>
      <c r="G5">
        <f t="shared" si="3"/>
        <v>6</v>
      </c>
      <c r="H5">
        <f t="shared" si="4"/>
        <v>180</v>
      </c>
      <c r="K5">
        <v>10</v>
      </c>
      <c r="L5">
        <v>0.3</v>
      </c>
      <c r="M5">
        <f t="shared" si="5"/>
        <v>3</v>
      </c>
      <c r="N5">
        <f t="shared" si="6"/>
        <v>30</v>
      </c>
      <c r="P5">
        <v>25</v>
      </c>
      <c r="Q5">
        <v>0.3</v>
      </c>
      <c r="R5">
        <f t="shared" si="7"/>
        <v>7.5</v>
      </c>
      <c r="S5">
        <f t="shared" si="8"/>
        <v>187.5</v>
      </c>
      <c r="T5">
        <f t="shared" si="9"/>
        <v>4687.5</v>
      </c>
      <c r="U5">
        <f t="shared" si="10"/>
        <v>73242187.5</v>
      </c>
      <c r="W5">
        <v>80</v>
      </c>
      <c r="X5">
        <v>0.15</v>
      </c>
      <c r="Y5">
        <f t="shared" si="11"/>
        <v>12</v>
      </c>
      <c r="Z5">
        <f t="shared" si="12"/>
        <v>960</v>
      </c>
      <c r="AB5">
        <v>0</v>
      </c>
      <c r="AC5">
        <v>0.15</v>
      </c>
      <c r="AD5">
        <f t="shared" si="0"/>
        <v>0</v>
      </c>
      <c r="AE5">
        <f t="shared" si="1"/>
        <v>0</v>
      </c>
      <c r="AG5">
        <v>750</v>
      </c>
      <c r="AH5">
        <v>0.13</v>
      </c>
      <c r="AI5">
        <f t="shared" si="13"/>
        <v>97.5</v>
      </c>
      <c r="AJ5">
        <f t="shared" si="14"/>
        <v>73125</v>
      </c>
      <c r="AM5">
        <f xml:space="preserve"> 1 - _xlfn.BINOM.DIST(6,10,0.2,TRUE)</f>
        <v>8.6435839999998709E-4</v>
      </c>
      <c r="AO5">
        <f xml:space="preserve"> 1 - _xlfn.POISSON.DIST(80,80,TRUE)</f>
        <v>0.47031203881317563</v>
      </c>
      <c r="AP5">
        <f>1 - _xlfn.POISSON.DIST(12,15,TRUE)</f>
        <v>0.73238896660742314</v>
      </c>
    </row>
    <row r="6" spans="1:42" x14ac:dyDescent="0.35">
      <c r="C6">
        <f>SUM(C2:C5)</f>
        <v>100500</v>
      </c>
      <c r="E6">
        <v>40</v>
      </c>
      <c r="F6">
        <v>0.3</v>
      </c>
      <c r="G6">
        <f t="shared" si="3"/>
        <v>12</v>
      </c>
      <c r="H6">
        <f t="shared" si="4"/>
        <v>480</v>
      </c>
      <c r="K6">
        <v>15</v>
      </c>
      <c r="L6">
        <v>0.1</v>
      </c>
      <c r="M6">
        <f t="shared" si="5"/>
        <v>1.5</v>
      </c>
      <c r="N6">
        <f t="shared" si="6"/>
        <v>22.5</v>
      </c>
      <c r="P6">
        <v>30</v>
      </c>
      <c r="Q6">
        <v>0.1</v>
      </c>
      <c r="R6">
        <f t="shared" si="7"/>
        <v>3</v>
      </c>
      <c r="S6">
        <f t="shared" si="8"/>
        <v>90</v>
      </c>
      <c r="T6">
        <f t="shared" si="9"/>
        <v>2700</v>
      </c>
      <c r="U6">
        <f t="shared" si="10"/>
        <v>72900000</v>
      </c>
      <c r="W6">
        <v>90</v>
      </c>
      <c r="X6">
        <v>0.04</v>
      </c>
      <c r="Y6">
        <f t="shared" si="11"/>
        <v>3.6</v>
      </c>
      <c r="Z6">
        <f t="shared" si="12"/>
        <v>324</v>
      </c>
      <c r="AB6">
        <v>5</v>
      </c>
      <c r="AC6">
        <v>0.05</v>
      </c>
      <c r="AD6">
        <f t="shared" si="0"/>
        <v>0.25</v>
      </c>
      <c r="AE6">
        <f t="shared" si="1"/>
        <v>1.25</v>
      </c>
      <c r="AG6">
        <v>800</v>
      </c>
      <c r="AH6">
        <v>0.02</v>
      </c>
      <c r="AI6">
        <f t="shared" si="13"/>
        <v>16</v>
      </c>
      <c r="AJ6">
        <f t="shared" si="14"/>
        <v>12800</v>
      </c>
      <c r="AO6">
        <f xml:space="preserve"> 1 - _xlfn.POISSON.DIST(100,80,TRUE)</f>
        <v>1.3168854875933889E-2</v>
      </c>
    </row>
    <row r="7" spans="1:42" x14ac:dyDescent="0.35">
      <c r="E7">
        <v>50</v>
      </c>
      <c r="F7">
        <v>0.1</v>
      </c>
      <c r="G7">
        <f t="shared" si="3"/>
        <v>5</v>
      </c>
      <c r="H7">
        <f t="shared" si="4"/>
        <v>250</v>
      </c>
      <c r="K7">
        <v>20</v>
      </c>
      <c r="L7">
        <v>0.2</v>
      </c>
      <c r="M7">
        <f t="shared" si="5"/>
        <v>4</v>
      </c>
      <c r="N7">
        <f t="shared" si="6"/>
        <v>80</v>
      </c>
      <c r="P7">
        <v>35</v>
      </c>
      <c r="Q7">
        <v>0.05</v>
      </c>
      <c r="R7">
        <f t="shared" si="7"/>
        <v>1.75</v>
      </c>
      <c r="S7">
        <f t="shared" si="8"/>
        <v>61.25</v>
      </c>
      <c r="T7">
        <f t="shared" si="9"/>
        <v>2143.75</v>
      </c>
      <c r="U7">
        <f t="shared" si="10"/>
        <v>91913281.25</v>
      </c>
      <c r="W7">
        <v>100</v>
      </c>
      <c r="X7">
        <v>0.06</v>
      </c>
      <c r="Y7">
        <f t="shared" si="11"/>
        <v>6</v>
      </c>
      <c r="Z7">
        <f t="shared" si="12"/>
        <v>600</v>
      </c>
      <c r="AB7">
        <v>10</v>
      </c>
      <c r="AC7">
        <v>0.05</v>
      </c>
      <c r="AD7">
        <f t="shared" si="0"/>
        <v>0.5</v>
      </c>
      <c r="AE7">
        <f t="shared" si="1"/>
        <v>5</v>
      </c>
      <c r="AG7">
        <v>1000</v>
      </c>
      <c r="AH7">
        <v>0.2</v>
      </c>
      <c r="AI7">
        <f t="shared" si="13"/>
        <v>200</v>
      </c>
      <c r="AJ7">
        <f t="shared" si="14"/>
        <v>200000</v>
      </c>
    </row>
    <row r="8" spans="1:42" x14ac:dyDescent="0.35">
      <c r="F8" t="s">
        <v>3</v>
      </c>
      <c r="G8">
        <f>SUM(G2:G7)</f>
        <v>27.5</v>
      </c>
      <c r="H8">
        <f>SUM(H2:H7)</f>
        <v>972.5</v>
      </c>
      <c r="L8" t="s">
        <v>3</v>
      </c>
      <c r="M8">
        <f>SUM(M2:M7)</f>
        <v>8.5</v>
      </c>
      <c r="N8">
        <f>SUM(N2:N7)</f>
        <v>137.5</v>
      </c>
      <c r="P8">
        <v>40</v>
      </c>
      <c r="Q8">
        <v>0.05</v>
      </c>
      <c r="R8">
        <f t="shared" si="7"/>
        <v>2</v>
      </c>
      <c r="S8">
        <f t="shared" si="8"/>
        <v>80</v>
      </c>
      <c r="T8">
        <f t="shared" si="9"/>
        <v>3200</v>
      </c>
      <c r="U8">
        <f t="shared" si="10"/>
        <v>204800000</v>
      </c>
      <c r="W8">
        <v>110</v>
      </c>
      <c r="X8">
        <v>0.05</v>
      </c>
      <c r="Y8">
        <f t="shared" si="11"/>
        <v>5.5</v>
      </c>
      <c r="Z8">
        <f t="shared" si="12"/>
        <v>605</v>
      </c>
      <c r="AB8">
        <v>15</v>
      </c>
      <c r="AC8">
        <v>0.25</v>
      </c>
      <c r="AD8">
        <f t="shared" si="0"/>
        <v>3.75</v>
      </c>
      <c r="AE8">
        <f t="shared" si="1"/>
        <v>56.25</v>
      </c>
      <c r="AG8">
        <v>1100</v>
      </c>
      <c r="AH8">
        <v>0.15</v>
      </c>
      <c r="AI8">
        <f t="shared" si="13"/>
        <v>165</v>
      </c>
      <c r="AJ8">
        <f t="shared" si="14"/>
        <v>181500</v>
      </c>
    </row>
    <row r="9" spans="1:42" x14ac:dyDescent="0.35">
      <c r="F9" t="s">
        <v>4</v>
      </c>
      <c r="H9">
        <f>H8 - (G8)^2</f>
        <v>216.25</v>
      </c>
      <c r="L9" t="s">
        <v>4</v>
      </c>
      <c r="N9">
        <f>N8 - (M8)^2</f>
        <v>65.25</v>
      </c>
      <c r="P9">
        <v>60</v>
      </c>
      <c r="Q9">
        <v>0.2</v>
      </c>
      <c r="R9">
        <f t="shared" si="7"/>
        <v>12</v>
      </c>
      <c r="S9">
        <f t="shared" si="8"/>
        <v>720</v>
      </c>
      <c r="T9">
        <f t="shared" si="9"/>
        <v>43200</v>
      </c>
      <c r="U9">
        <f t="shared" si="10"/>
        <v>9331200000</v>
      </c>
      <c r="W9">
        <v>120</v>
      </c>
      <c r="X9">
        <v>0.05</v>
      </c>
      <c r="Y9">
        <f t="shared" si="11"/>
        <v>6</v>
      </c>
      <c r="Z9">
        <f t="shared" si="12"/>
        <v>720</v>
      </c>
      <c r="AB9">
        <v>20</v>
      </c>
      <c r="AC9">
        <v>0.15</v>
      </c>
      <c r="AD9">
        <f t="shared" si="0"/>
        <v>3</v>
      </c>
      <c r="AE9">
        <f t="shared" si="1"/>
        <v>60</v>
      </c>
      <c r="AG9">
        <v>1150</v>
      </c>
      <c r="AH9">
        <v>7.0000000000000007E-2</v>
      </c>
      <c r="AI9">
        <f t="shared" si="13"/>
        <v>80.500000000000014</v>
      </c>
      <c r="AJ9">
        <f t="shared" si="14"/>
        <v>92575.000000000015</v>
      </c>
    </row>
    <row r="10" spans="1:42" x14ac:dyDescent="0.35">
      <c r="Q10" t="s">
        <v>3</v>
      </c>
      <c r="R10">
        <f>SUM(R2:R9)</f>
        <v>29.25</v>
      </c>
      <c r="S10">
        <f>SUM(S2:S9)</f>
        <v>1171.25</v>
      </c>
      <c r="T10">
        <f>SUM(T2:T9)</f>
        <v>56306.25</v>
      </c>
      <c r="U10">
        <f>SUM(U2:U9)</f>
        <v>9774825781.25</v>
      </c>
      <c r="W10">
        <v>130</v>
      </c>
      <c r="X10">
        <v>0.08</v>
      </c>
      <c r="Y10">
        <f t="shared" si="11"/>
        <v>10.4</v>
      </c>
      <c r="Z10">
        <f t="shared" si="12"/>
        <v>1352</v>
      </c>
      <c r="AC10" t="s">
        <v>3</v>
      </c>
      <c r="AD10">
        <f>SUM(AD2:AD9)</f>
        <v>4.25</v>
      </c>
      <c r="AE10">
        <f>SUM(AE2:AE9)</f>
        <v>156.25</v>
      </c>
      <c r="AG10">
        <v>1300</v>
      </c>
      <c r="AH10">
        <v>0.16</v>
      </c>
      <c r="AI10">
        <f>AG10*AH10</f>
        <v>208</v>
      </c>
      <c r="AJ10">
        <f>AH10*AG10*AG10</f>
        <v>270400</v>
      </c>
    </row>
    <row r="11" spans="1:42" x14ac:dyDescent="0.35">
      <c r="Q11" t="s">
        <v>4</v>
      </c>
      <c r="S11">
        <f>S10 - (R10)^2</f>
        <v>315.6875</v>
      </c>
      <c r="U11">
        <f>U10 - (T10)^2</f>
        <v>6604431992.1875</v>
      </c>
      <c r="W11">
        <v>140</v>
      </c>
      <c r="X11">
        <v>0.12</v>
      </c>
      <c r="Y11">
        <f t="shared" si="11"/>
        <v>16.8</v>
      </c>
      <c r="Z11">
        <f t="shared" si="12"/>
        <v>2352</v>
      </c>
      <c r="AC11" t="s">
        <v>4</v>
      </c>
      <c r="AE11">
        <f>AE10 - (AD10)^2</f>
        <v>138.1875</v>
      </c>
      <c r="AG11">
        <v>1400</v>
      </c>
      <c r="AH11">
        <v>0.02</v>
      </c>
      <c r="AI11">
        <f t="shared" ref="AI11" si="15">AG11*AH11</f>
        <v>28</v>
      </c>
      <c r="AJ11">
        <f t="shared" ref="AJ11" si="16">AH11*AG11*AG11</f>
        <v>39200</v>
      </c>
    </row>
    <row r="12" spans="1:42" x14ac:dyDescent="0.35">
      <c r="X12" t="s">
        <v>3</v>
      </c>
      <c r="Y12">
        <f>SUM(Y2:Y11)</f>
        <v>86.8</v>
      </c>
      <c r="Z12">
        <f>SUM(Z2:Z11)</f>
        <v>8498</v>
      </c>
      <c r="AH12" t="s">
        <v>3</v>
      </c>
      <c r="AI12">
        <f>SUM(AI2:AI11)</f>
        <v>932.5</v>
      </c>
      <c r="AJ12">
        <f>SUM(AJ2:AJ11)</f>
        <v>946725</v>
      </c>
    </row>
    <row r="13" spans="1:42" x14ac:dyDescent="0.35">
      <c r="X13" t="s">
        <v>4</v>
      </c>
      <c r="Z13">
        <f>Z12 - (Y12)^2</f>
        <v>963.76000000000022</v>
      </c>
      <c r="AH13" t="s">
        <v>4</v>
      </c>
      <c r="AJ13">
        <f>AJ12 - (AI12)^2</f>
        <v>77168.75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Sumon</dc:creator>
  <cp:lastModifiedBy>Sumon Majumdar</cp:lastModifiedBy>
  <dcterms:created xsi:type="dcterms:W3CDTF">2021-10-20T18:41:28Z</dcterms:created>
  <dcterms:modified xsi:type="dcterms:W3CDTF">2022-02-24T04:24:08Z</dcterms:modified>
</cp:coreProperties>
</file>