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S3/PracticeProblems/"/>
    </mc:Choice>
  </mc:AlternateContent>
  <xr:revisionPtr revIDLastSave="249" documentId="8_{28963BF3-B45C-489A-A97C-917FA45D4C9E}" xr6:coauthVersionLast="47" xr6:coauthVersionMax="47" xr10:uidLastSave="{27F812E4-2B54-4DBE-B49D-5ADD3FCB3362}"/>
  <bookViews>
    <workbookView xWindow="-28920" yWindow="-120" windowWidth="29040" windowHeight="16440" activeTab="6" xr2:uid="{AFC3C3DB-140C-4484-86FC-D0D52FEDA75C}"/>
  </bookViews>
  <sheets>
    <sheet name="Q2" sheetId="1" r:id="rId1"/>
    <sheet name="Sheet2" sheetId="2" r:id="rId2"/>
    <sheet name="Q11ab" sheetId="3" r:id="rId3"/>
    <sheet name="Q11c" sheetId="4" r:id="rId4"/>
    <sheet name="Q12" sheetId="5" r:id="rId5"/>
    <sheet name="12d" sheetId="6" r:id="rId6"/>
    <sheet name="12e" sheetId="7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" i="6" l="1"/>
  <c r="G3" i="6"/>
  <c r="G4" i="6"/>
  <c r="G5" i="6"/>
  <c r="G6" i="6"/>
  <c r="G7" i="6"/>
  <c r="G8" i="6"/>
  <c r="G9" i="6"/>
  <c r="H9" i="6" s="1"/>
  <c r="G10" i="6"/>
  <c r="G11" i="6"/>
  <c r="G12" i="6"/>
  <c r="G13" i="6"/>
  <c r="G14" i="6"/>
  <c r="H14" i="6" s="1"/>
  <c r="G15" i="6"/>
  <c r="G16" i="6"/>
  <c r="G17" i="6"/>
  <c r="G18" i="6"/>
  <c r="G19" i="6"/>
  <c r="G20" i="6"/>
  <c r="G21" i="6"/>
  <c r="H21" i="6" s="1"/>
  <c r="G22" i="6"/>
  <c r="G23" i="6"/>
  <c r="G24" i="6"/>
  <c r="G25" i="6"/>
  <c r="G26" i="6"/>
  <c r="H26" i="6" s="1"/>
  <c r="G27" i="6"/>
  <c r="G28" i="6"/>
  <c r="G29" i="6"/>
  <c r="G30" i="6"/>
  <c r="G31" i="6"/>
  <c r="G32" i="6"/>
  <c r="G33" i="6"/>
  <c r="H33" i="6" s="1"/>
  <c r="G34" i="6"/>
  <c r="G35" i="6"/>
  <c r="G36" i="6"/>
  <c r="G37" i="6"/>
  <c r="G38" i="6"/>
  <c r="H38" i="6" s="1"/>
  <c r="G39" i="6"/>
  <c r="G40" i="6"/>
  <c r="G41" i="6"/>
  <c r="G42" i="6"/>
  <c r="G43" i="6"/>
  <c r="G44" i="6"/>
  <c r="G45" i="6"/>
  <c r="H45" i="6" s="1"/>
  <c r="G46" i="6"/>
  <c r="G47" i="6"/>
  <c r="G48" i="6"/>
  <c r="G49" i="6"/>
  <c r="G50" i="6"/>
  <c r="H50" i="6" s="1"/>
  <c r="G51" i="6"/>
  <c r="G52" i="6"/>
  <c r="G53" i="6"/>
  <c r="G54" i="6"/>
  <c r="G55" i="6"/>
  <c r="G56" i="6"/>
  <c r="G57" i="6"/>
  <c r="H57" i="6" s="1"/>
  <c r="G58" i="6"/>
  <c r="G59" i="6"/>
  <c r="G60" i="6"/>
  <c r="G61" i="6"/>
  <c r="G62" i="6"/>
  <c r="H62" i="6" s="1"/>
  <c r="G63" i="6"/>
  <c r="G64" i="6"/>
  <c r="G65" i="6"/>
  <c r="G66" i="6"/>
  <c r="G67" i="6"/>
  <c r="G68" i="6"/>
  <c r="G69" i="6"/>
  <c r="H69" i="6" s="1"/>
  <c r="G70" i="6"/>
  <c r="G71" i="6"/>
  <c r="G72" i="6"/>
  <c r="G73" i="6"/>
  <c r="G74" i="6"/>
  <c r="H74" i="6" s="1"/>
  <c r="G75" i="6"/>
  <c r="G76" i="6"/>
  <c r="G77" i="6"/>
  <c r="G78" i="6"/>
  <c r="G79" i="6"/>
  <c r="G80" i="6"/>
  <c r="G81" i="6"/>
  <c r="H81" i="6" s="1"/>
  <c r="G82" i="6"/>
  <c r="G83" i="6"/>
  <c r="G84" i="6"/>
  <c r="G85" i="6"/>
  <c r="G86" i="6"/>
  <c r="H86" i="6" s="1"/>
  <c r="G87" i="6"/>
  <c r="G88" i="6"/>
  <c r="G89" i="6"/>
  <c r="G90" i="6"/>
  <c r="G91" i="6"/>
  <c r="G92" i="6"/>
  <c r="G93" i="6"/>
  <c r="H93" i="6" s="1"/>
  <c r="G94" i="6"/>
  <c r="G95" i="6"/>
  <c r="G96" i="6"/>
  <c r="G97" i="6"/>
  <c r="G98" i="6"/>
  <c r="H98" i="6" s="1"/>
  <c r="G99" i="6"/>
  <c r="G100" i="6"/>
  <c r="G101" i="6"/>
  <c r="G102" i="6"/>
  <c r="G103" i="6"/>
  <c r="G104" i="6"/>
  <c r="G105" i="6"/>
  <c r="H105" i="6" s="1"/>
  <c r="G106" i="6"/>
  <c r="G107" i="6"/>
  <c r="G108" i="6"/>
  <c r="G109" i="6"/>
  <c r="G110" i="6"/>
  <c r="H110" i="6" s="1"/>
  <c r="G111" i="6"/>
  <c r="G112" i="6"/>
  <c r="G113" i="6"/>
  <c r="G114" i="6"/>
  <c r="G115" i="6"/>
  <c r="G116" i="6"/>
  <c r="G117" i="6"/>
  <c r="H117" i="6" s="1"/>
  <c r="G118" i="6"/>
  <c r="G119" i="6"/>
  <c r="G120" i="6"/>
  <c r="G121" i="6"/>
  <c r="G122" i="6"/>
  <c r="H122" i="6" s="1"/>
  <c r="G123" i="6"/>
  <c r="G124" i="6"/>
  <c r="G125" i="6"/>
  <c r="G126" i="6"/>
  <c r="G127" i="6"/>
  <c r="G128" i="6"/>
  <c r="G129" i="6"/>
  <c r="H129" i="6" s="1"/>
  <c r="G130" i="6"/>
  <c r="G131" i="6"/>
  <c r="G132" i="6"/>
  <c r="G133" i="6"/>
  <c r="G134" i="6"/>
  <c r="H134" i="6" s="1"/>
  <c r="G135" i="6"/>
  <c r="G136" i="6"/>
  <c r="G137" i="6"/>
  <c r="G138" i="6"/>
  <c r="G139" i="6"/>
  <c r="G140" i="6"/>
  <c r="G141" i="6"/>
  <c r="H141" i="6" s="1"/>
  <c r="G142" i="6"/>
  <c r="G143" i="6"/>
  <c r="G144" i="6"/>
  <c r="G145" i="6"/>
  <c r="G146" i="6"/>
  <c r="H146" i="6" s="1"/>
  <c r="G147" i="6"/>
  <c r="G148" i="6"/>
  <c r="G149" i="6"/>
  <c r="G150" i="6"/>
  <c r="G151" i="6"/>
  <c r="G152" i="6"/>
  <c r="G153" i="6"/>
  <c r="H153" i="6" s="1"/>
  <c r="G154" i="6"/>
  <c r="G155" i="6"/>
  <c r="G156" i="6"/>
  <c r="G157" i="6"/>
  <c r="G158" i="6"/>
  <c r="H158" i="6" s="1"/>
  <c r="G159" i="6"/>
  <c r="G160" i="6"/>
  <c r="G161" i="6"/>
  <c r="G162" i="6"/>
  <c r="G163" i="6"/>
  <c r="G164" i="6"/>
  <c r="G165" i="6"/>
  <c r="H165" i="6" s="1"/>
  <c r="G166" i="6"/>
  <c r="G167" i="6"/>
  <c r="G168" i="6"/>
  <c r="G169" i="6"/>
  <c r="G170" i="6"/>
  <c r="H170" i="6" s="1"/>
  <c r="G171" i="6"/>
  <c r="G172" i="6"/>
  <c r="G173" i="6"/>
  <c r="G174" i="6"/>
  <c r="G175" i="6"/>
  <c r="G176" i="6"/>
  <c r="G177" i="6"/>
  <c r="H177" i="6" s="1"/>
  <c r="G178" i="6"/>
  <c r="G179" i="6"/>
  <c r="G180" i="6"/>
  <c r="G181" i="6"/>
  <c r="G182" i="6"/>
  <c r="H182" i="6" s="1"/>
  <c r="G183" i="6"/>
  <c r="G184" i="6"/>
  <c r="G185" i="6"/>
  <c r="G2" i="6"/>
  <c r="D4" i="7"/>
  <c r="E4" i="7"/>
  <c r="D5" i="7"/>
  <c r="E5" i="7"/>
  <c r="D6" i="7"/>
  <c r="E6" i="7"/>
  <c r="D7" i="7"/>
  <c r="E7" i="7"/>
  <c r="D8" i="7"/>
  <c r="E8" i="7"/>
  <c r="D9" i="7"/>
  <c r="E9" i="7"/>
  <c r="D10" i="7"/>
  <c r="E10" i="7"/>
  <c r="D11" i="7"/>
  <c r="E11" i="7"/>
  <c r="D12" i="7"/>
  <c r="E12" i="7"/>
  <c r="D13" i="7"/>
  <c r="E13" i="7"/>
  <c r="D14" i="7"/>
  <c r="E14" i="7"/>
  <c r="D15" i="7"/>
  <c r="E15" i="7"/>
  <c r="D16" i="7"/>
  <c r="E16" i="7"/>
  <c r="D17" i="7"/>
  <c r="E17" i="7"/>
  <c r="D18" i="7"/>
  <c r="E18" i="7"/>
  <c r="D19" i="7"/>
  <c r="E19" i="7"/>
  <c r="D20" i="7"/>
  <c r="E20" i="7"/>
  <c r="D21" i="7"/>
  <c r="E21" i="7"/>
  <c r="D22" i="7"/>
  <c r="E22" i="7"/>
  <c r="D23" i="7"/>
  <c r="E23" i="7"/>
  <c r="D24" i="7"/>
  <c r="E24" i="7"/>
  <c r="D25" i="7"/>
  <c r="E25" i="7"/>
  <c r="D26" i="7"/>
  <c r="E26" i="7"/>
  <c r="D27" i="7"/>
  <c r="E27" i="7"/>
  <c r="D28" i="7"/>
  <c r="E28" i="7"/>
  <c r="D29" i="7"/>
  <c r="E29" i="7"/>
  <c r="D30" i="7"/>
  <c r="E30" i="7"/>
  <c r="D31" i="7"/>
  <c r="E31" i="7"/>
  <c r="D32" i="7"/>
  <c r="E32" i="7"/>
  <c r="D33" i="7"/>
  <c r="E33" i="7"/>
  <c r="D34" i="7"/>
  <c r="E34" i="7"/>
  <c r="D35" i="7"/>
  <c r="E35" i="7"/>
  <c r="D36" i="7"/>
  <c r="E36" i="7"/>
  <c r="D37" i="7"/>
  <c r="E37" i="7"/>
  <c r="D38" i="7"/>
  <c r="E38" i="7"/>
  <c r="D39" i="7"/>
  <c r="E39" i="7"/>
  <c r="D40" i="7"/>
  <c r="E40" i="7"/>
  <c r="D41" i="7"/>
  <c r="E41" i="7"/>
  <c r="D42" i="7"/>
  <c r="E42" i="7"/>
  <c r="D43" i="7"/>
  <c r="E43" i="7"/>
  <c r="D44" i="7"/>
  <c r="E44" i="7"/>
  <c r="D45" i="7"/>
  <c r="E45" i="7"/>
  <c r="D46" i="7"/>
  <c r="E46" i="7"/>
  <c r="D47" i="7"/>
  <c r="E47" i="7"/>
  <c r="D48" i="7"/>
  <c r="E48" i="7"/>
  <c r="D49" i="7"/>
  <c r="E49" i="7"/>
  <c r="D50" i="7"/>
  <c r="E50" i="7"/>
  <c r="D51" i="7"/>
  <c r="E51" i="7"/>
  <c r="D52" i="7"/>
  <c r="E52" i="7"/>
  <c r="D53" i="7"/>
  <c r="E53" i="7"/>
  <c r="D54" i="7"/>
  <c r="E54" i="7"/>
  <c r="D55" i="7"/>
  <c r="E55" i="7"/>
  <c r="D56" i="7"/>
  <c r="E56" i="7"/>
  <c r="D57" i="7"/>
  <c r="E57" i="7"/>
  <c r="D58" i="7"/>
  <c r="E58" i="7"/>
  <c r="D59" i="7"/>
  <c r="E59" i="7"/>
  <c r="D60" i="7"/>
  <c r="E60" i="7"/>
  <c r="D61" i="7"/>
  <c r="E61" i="7"/>
  <c r="D62" i="7"/>
  <c r="E62" i="7"/>
  <c r="D63" i="7"/>
  <c r="E63" i="7"/>
  <c r="D64" i="7"/>
  <c r="E64" i="7"/>
  <c r="D65" i="7"/>
  <c r="E65" i="7"/>
  <c r="D66" i="7"/>
  <c r="E66" i="7"/>
  <c r="D67" i="7"/>
  <c r="E67" i="7"/>
  <c r="D68" i="7"/>
  <c r="E68" i="7"/>
  <c r="D69" i="7"/>
  <c r="E69" i="7"/>
  <c r="D70" i="7"/>
  <c r="E70" i="7"/>
  <c r="D71" i="7"/>
  <c r="E71" i="7"/>
  <c r="D72" i="7"/>
  <c r="E72" i="7"/>
  <c r="D73" i="7"/>
  <c r="E73" i="7"/>
  <c r="D74" i="7"/>
  <c r="E74" i="7"/>
  <c r="D75" i="7"/>
  <c r="E75" i="7"/>
  <c r="D76" i="7"/>
  <c r="E76" i="7"/>
  <c r="D77" i="7"/>
  <c r="E77" i="7"/>
  <c r="D78" i="7"/>
  <c r="E78" i="7"/>
  <c r="D79" i="7"/>
  <c r="E79" i="7"/>
  <c r="D80" i="7"/>
  <c r="E80" i="7"/>
  <c r="D81" i="7"/>
  <c r="E81" i="7"/>
  <c r="D82" i="7"/>
  <c r="E82" i="7"/>
  <c r="D83" i="7"/>
  <c r="E83" i="7"/>
  <c r="D84" i="7"/>
  <c r="E84" i="7"/>
  <c r="D85" i="7"/>
  <c r="E85" i="7"/>
  <c r="D86" i="7"/>
  <c r="E86" i="7"/>
  <c r="D87" i="7"/>
  <c r="E87" i="7"/>
  <c r="D88" i="7"/>
  <c r="E88" i="7"/>
  <c r="D89" i="7"/>
  <c r="E89" i="7"/>
  <c r="D90" i="7"/>
  <c r="E90" i="7"/>
  <c r="D91" i="7"/>
  <c r="E91" i="7"/>
  <c r="D92" i="7"/>
  <c r="E92" i="7"/>
  <c r="D93" i="7"/>
  <c r="E93" i="7"/>
  <c r="D94" i="7"/>
  <c r="E94" i="7"/>
  <c r="D95" i="7"/>
  <c r="E95" i="7"/>
  <c r="D96" i="7"/>
  <c r="E96" i="7"/>
  <c r="D97" i="7"/>
  <c r="E97" i="7"/>
  <c r="D98" i="7"/>
  <c r="E98" i="7"/>
  <c r="D99" i="7"/>
  <c r="E99" i="7"/>
  <c r="D100" i="7"/>
  <c r="E100" i="7"/>
  <c r="D101" i="7"/>
  <c r="E101" i="7"/>
  <c r="D102" i="7"/>
  <c r="E102" i="7"/>
  <c r="D103" i="7"/>
  <c r="E103" i="7"/>
  <c r="D104" i="7"/>
  <c r="E104" i="7"/>
  <c r="D105" i="7"/>
  <c r="E105" i="7"/>
  <c r="D106" i="7"/>
  <c r="E106" i="7"/>
  <c r="D107" i="7"/>
  <c r="E107" i="7"/>
  <c r="D108" i="7"/>
  <c r="E108" i="7"/>
  <c r="D109" i="7"/>
  <c r="E109" i="7"/>
  <c r="D110" i="7"/>
  <c r="E110" i="7"/>
  <c r="D111" i="7"/>
  <c r="E111" i="7"/>
  <c r="D112" i="7"/>
  <c r="E112" i="7"/>
  <c r="D113" i="7"/>
  <c r="E113" i="7"/>
  <c r="D114" i="7"/>
  <c r="E114" i="7"/>
  <c r="D115" i="7"/>
  <c r="E115" i="7"/>
  <c r="D116" i="7"/>
  <c r="E116" i="7"/>
  <c r="D117" i="7"/>
  <c r="E117" i="7"/>
  <c r="D118" i="7"/>
  <c r="E118" i="7"/>
  <c r="D119" i="7"/>
  <c r="E119" i="7"/>
  <c r="D120" i="7"/>
  <c r="E120" i="7"/>
  <c r="D121" i="7"/>
  <c r="E121" i="7"/>
  <c r="D122" i="7"/>
  <c r="E122" i="7"/>
  <c r="D123" i="7"/>
  <c r="E123" i="7"/>
  <c r="D124" i="7"/>
  <c r="E124" i="7"/>
  <c r="D125" i="7"/>
  <c r="E125" i="7"/>
  <c r="D126" i="7"/>
  <c r="E126" i="7"/>
  <c r="D127" i="7"/>
  <c r="E127" i="7"/>
  <c r="D128" i="7"/>
  <c r="E128" i="7"/>
  <c r="D129" i="7"/>
  <c r="E129" i="7"/>
  <c r="D130" i="7"/>
  <c r="E130" i="7"/>
  <c r="D131" i="7"/>
  <c r="E131" i="7"/>
  <c r="D132" i="7"/>
  <c r="E132" i="7"/>
  <c r="D133" i="7"/>
  <c r="E133" i="7"/>
  <c r="D134" i="7"/>
  <c r="E134" i="7"/>
  <c r="D135" i="7"/>
  <c r="E135" i="7"/>
  <c r="D136" i="7"/>
  <c r="E136" i="7"/>
  <c r="D137" i="7"/>
  <c r="E137" i="7"/>
  <c r="D138" i="7"/>
  <c r="E138" i="7"/>
  <c r="D139" i="7"/>
  <c r="E139" i="7"/>
  <c r="D140" i="7"/>
  <c r="E140" i="7"/>
  <c r="D141" i="7"/>
  <c r="E141" i="7"/>
  <c r="D142" i="7"/>
  <c r="E142" i="7"/>
  <c r="D143" i="7"/>
  <c r="E143" i="7"/>
  <c r="D144" i="7"/>
  <c r="E144" i="7"/>
  <c r="D145" i="7"/>
  <c r="E145" i="7"/>
  <c r="D146" i="7"/>
  <c r="E146" i="7"/>
  <c r="D147" i="7"/>
  <c r="E147" i="7"/>
  <c r="D148" i="7"/>
  <c r="E148" i="7"/>
  <c r="D149" i="7"/>
  <c r="E149" i="7"/>
  <c r="D150" i="7"/>
  <c r="E150" i="7"/>
  <c r="D151" i="7"/>
  <c r="E151" i="7"/>
  <c r="D152" i="7"/>
  <c r="E152" i="7"/>
  <c r="D153" i="7"/>
  <c r="E153" i="7"/>
  <c r="D154" i="7"/>
  <c r="E154" i="7"/>
  <c r="D155" i="7"/>
  <c r="E155" i="7"/>
  <c r="D156" i="7"/>
  <c r="E156" i="7"/>
  <c r="D157" i="7"/>
  <c r="E157" i="7"/>
  <c r="D158" i="7"/>
  <c r="E158" i="7"/>
  <c r="D159" i="7"/>
  <c r="E159" i="7"/>
  <c r="D160" i="7"/>
  <c r="E160" i="7"/>
  <c r="D161" i="7"/>
  <c r="E161" i="7"/>
  <c r="D162" i="7"/>
  <c r="E162" i="7"/>
  <c r="D163" i="7"/>
  <c r="E163" i="7"/>
  <c r="D164" i="7"/>
  <c r="E164" i="7"/>
  <c r="D165" i="7"/>
  <c r="E165" i="7"/>
  <c r="D166" i="7"/>
  <c r="E166" i="7"/>
  <c r="D167" i="7"/>
  <c r="E167" i="7"/>
  <c r="D168" i="7"/>
  <c r="E168" i="7"/>
  <c r="D169" i="7"/>
  <c r="E169" i="7"/>
  <c r="D170" i="7"/>
  <c r="E170" i="7"/>
  <c r="D171" i="7"/>
  <c r="E171" i="7"/>
  <c r="D172" i="7"/>
  <c r="E172" i="7"/>
  <c r="D173" i="7"/>
  <c r="E173" i="7"/>
  <c r="D174" i="7"/>
  <c r="E174" i="7"/>
  <c r="D175" i="7"/>
  <c r="E175" i="7"/>
  <c r="D176" i="7"/>
  <c r="E176" i="7"/>
  <c r="D177" i="7"/>
  <c r="E177" i="7"/>
  <c r="D178" i="7"/>
  <c r="E178" i="7"/>
  <c r="D179" i="7"/>
  <c r="E179" i="7"/>
  <c r="D180" i="7"/>
  <c r="E180" i="7"/>
  <c r="D181" i="7"/>
  <c r="E181" i="7"/>
  <c r="D182" i="7"/>
  <c r="E182" i="7"/>
  <c r="D183" i="7"/>
  <c r="E183" i="7"/>
  <c r="D184" i="7"/>
  <c r="E184" i="7"/>
  <c r="D185" i="7"/>
  <c r="E185" i="7"/>
  <c r="E3" i="7"/>
  <c r="D3" i="7"/>
  <c r="H3" i="6"/>
  <c r="H4" i="6"/>
  <c r="H5" i="6"/>
  <c r="H6" i="6"/>
  <c r="H7" i="6"/>
  <c r="H8" i="6"/>
  <c r="H10" i="6"/>
  <c r="H11" i="6"/>
  <c r="H12" i="6"/>
  <c r="H13" i="6"/>
  <c r="H15" i="6"/>
  <c r="H16" i="6"/>
  <c r="H17" i="6"/>
  <c r="H18" i="6"/>
  <c r="H19" i="6"/>
  <c r="H20" i="6"/>
  <c r="H22" i="6"/>
  <c r="H23" i="6"/>
  <c r="H24" i="6"/>
  <c r="H25" i="6"/>
  <c r="H27" i="6"/>
  <c r="H28" i="6"/>
  <c r="H29" i="6"/>
  <c r="H30" i="6"/>
  <c r="H31" i="6"/>
  <c r="H32" i="6"/>
  <c r="H34" i="6"/>
  <c r="H35" i="6"/>
  <c r="H36" i="6"/>
  <c r="H37" i="6"/>
  <c r="H39" i="6"/>
  <c r="H40" i="6"/>
  <c r="H41" i="6"/>
  <c r="H42" i="6"/>
  <c r="H43" i="6"/>
  <c r="H44" i="6"/>
  <c r="H46" i="6"/>
  <c r="H47" i="6"/>
  <c r="H48" i="6"/>
  <c r="H49" i="6"/>
  <c r="H51" i="6"/>
  <c r="H52" i="6"/>
  <c r="H53" i="6"/>
  <c r="H54" i="6"/>
  <c r="H55" i="6"/>
  <c r="H56" i="6"/>
  <c r="H58" i="6"/>
  <c r="H59" i="6"/>
  <c r="H60" i="6"/>
  <c r="H61" i="6"/>
  <c r="H63" i="6"/>
  <c r="H64" i="6"/>
  <c r="H65" i="6"/>
  <c r="H66" i="6"/>
  <c r="H67" i="6"/>
  <c r="H68" i="6"/>
  <c r="H70" i="6"/>
  <c r="H71" i="6"/>
  <c r="H72" i="6"/>
  <c r="H73" i="6"/>
  <c r="H75" i="6"/>
  <c r="H76" i="6"/>
  <c r="H77" i="6"/>
  <c r="H78" i="6"/>
  <c r="H79" i="6"/>
  <c r="H80" i="6"/>
  <c r="H82" i="6"/>
  <c r="H83" i="6"/>
  <c r="H84" i="6"/>
  <c r="H85" i="6"/>
  <c r="H87" i="6"/>
  <c r="H88" i="6"/>
  <c r="H89" i="6"/>
  <c r="H90" i="6"/>
  <c r="H91" i="6"/>
  <c r="H92" i="6"/>
  <c r="H94" i="6"/>
  <c r="H95" i="6"/>
  <c r="H96" i="6"/>
  <c r="H97" i="6"/>
  <c r="H99" i="6"/>
  <c r="H100" i="6"/>
  <c r="H101" i="6"/>
  <c r="H102" i="6"/>
  <c r="H103" i="6"/>
  <c r="H104" i="6"/>
  <c r="H106" i="6"/>
  <c r="H107" i="6"/>
  <c r="H108" i="6"/>
  <c r="H109" i="6"/>
  <c r="H111" i="6"/>
  <c r="H112" i="6"/>
  <c r="H113" i="6"/>
  <c r="H114" i="6"/>
  <c r="H115" i="6"/>
  <c r="H116" i="6"/>
  <c r="H118" i="6"/>
  <c r="H119" i="6"/>
  <c r="H120" i="6"/>
  <c r="H121" i="6"/>
  <c r="H123" i="6"/>
  <c r="H124" i="6"/>
  <c r="H125" i="6"/>
  <c r="H126" i="6"/>
  <c r="H127" i="6"/>
  <c r="H128" i="6"/>
  <c r="H130" i="6"/>
  <c r="H131" i="6"/>
  <c r="H132" i="6"/>
  <c r="H133" i="6"/>
  <c r="H135" i="6"/>
  <c r="H136" i="6"/>
  <c r="H137" i="6"/>
  <c r="H138" i="6"/>
  <c r="H139" i="6"/>
  <c r="H140" i="6"/>
  <c r="H142" i="6"/>
  <c r="H143" i="6"/>
  <c r="H144" i="6"/>
  <c r="H145" i="6"/>
  <c r="H147" i="6"/>
  <c r="H148" i="6"/>
  <c r="H149" i="6"/>
  <c r="H150" i="6"/>
  <c r="H151" i="6"/>
  <c r="H152" i="6"/>
  <c r="H154" i="6"/>
  <c r="H155" i="6"/>
  <c r="H156" i="6"/>
  <c r="H157" i="6"/>
  <c r="H159" i="6"/>
  <c r="H160" i="6"/>
  <c r="H161" i="6"/>
  <c r="H162" i="6"/>
  <c r="H163" i="6"/>
  <c r="H164" i="6"/>
  <c r="H166" i="6"/>
  <c r="H167" i="6"/>
  <c r="H168" i="6"/>
  <c r="H169" i="6"/>
  <c r="H171" i="6"/>
  <c r="H172" i="6"/>
  <c r="H173" i="6"/>
  <c r="H174" i="6"/>
  <c r="H175" i="6"/>
  <c r="H176" i="6"/>
  <c r="H178" i="6"/>
  <c r="H179" i="6"/>
  <c r="H180" i="6"/>
  <c r="H181" i="6"/>
  <c r="H183" i="6"/>
  <c r="H184" i="6"/>
  <c r="H185" i="6"/>
  <c r="F3" i="6"/>
  <c r="F2" i="6"/>
  <c r="G4" i="5"/>
  <c r="G5" i="5"/>
  <c r="G6" i="5"/>
  <c r="G7" i="5"/>
  <c r="F7" i="5"/>
  <c r="F6" i="5"/>
  <c r="F5" i="5"/>
  <c r="F4" i="5"/>
  <c r="G3" i="5"/>
  <c r="F3" i="5"/>
  <c r="I7" i="2"/>
  <c r="H12" i="2"/>
  <c r="H9" i="2"/>
  <c r="H8" i="2"/>
  <c r="H7" i="2"/>
  <c r="H5" i="2"/>
  <c r="H4" i="2"/>
  <c r="E3" i="2"/>
  <c r="C3" i="2"/>
  <c r="H3" i="7" l="1"/>
  <c r="H2" i="7"/>
  <c r="J6" i="7" l="1"/>
  <c r="J18" i="7"/>
  <c r="J30" i="7"/>
  <c r="J42" i="7"/>
  <c r="J54" i="7"/>
  <c r="J66" i="7"/>
  <c r="K66" i="7" s="1"/>
  <c r="J78" i="7"/>
  <c r="J90" i="7"/>
  <c r="J102" i="7"/>
  <c r="J114" i="7"/>
  <c r="J126" i="7"/>
  <c r="J138" i="7"/>
  <c r="K138" i="7" s="1"/>
  <c r="J150" i="7"/>
  <c r="J162" i="7"/>
  <c r="J174" i="7"/>
  <c r="J4" i="7"/>
  <c r="J15" i="7"/>
  <c r="J99" i="7"/>
  <c r="K99" i="7" s="1"/>
  <c r="J111" i="7"/>
  <c r="J123" i="7"/>
  <c r="J135" i="7"/>
  <c r="J159" i="7"/>
  <c r="J64" i="7"/>
  <c r="J148" i="7"/>
  <c r="K148" i="7" s="1"/>
  <c r="J101" i="7"/>
  <c r="J7" i="7"/>
  <c r="J19" i="7"/>
  <c r="J31" i="7"/>
  <c r="J43" i="7"/>
  <c r="J55" i="7"/>
  <c r="K55" i="7" s="1"/>
  <c r="J67" i="7"/>
  <c r="J79" i="7"/>
  <c r="J91" i="7"/>
  <c r="J103" i="7"/>
  <c r="K103" i="7" s="1"/>
  <c r="J115" i="7"/>
  <c r="J127" i="7"/>
  <c r="K127" i="7" s="1"/>
  <c r="J139" i="7"/>
  <c r="J151" i="7"/>
  <c r="J163" i="7"/>
  <c r="J175" i="7"/>
  <c r="J5" i="7"/>
  <c r="J27" i="7"/>
  <c r="K27" i="7" s="1"/>
  <c r="J28" i="7"/>
  <c r="J112" i="7"/>
  <c r="J17" i="7"/>
  <c r="J125" i="7"/>
  <c r="K125" i="7" s="1"/>
  <c r="J149" i="7"/>
  <c r="J8" i="7"/>
  <c r="K8" i="7" s="1"/>
  <c r="J20" i="7"/>
  <c r="J32" i="7"/>
  <c r="J44" i="7"/>
  <c r="J56" i="7"/>
  <c r="J68" i="7"/>
  <c r="J80" i="7"/>
  <c r="K80" i="7" s="1"/>
  <c r="J92" i="7"/>
  <c r="J104" i="7"/>
  <c r="J116" i="7"/>
  <c r="J128" i="7"/>
  <c r="K128" i="7" s="1"/>
  <c r="J140" i="7"/>
  <c r="J152" i="7"/>
  <c r="K152" i="7" s="1"/>
  <c r="J164" i="7"/>
  <c r="J176" i="7"/>
  <c r="J3" i="7"/>
  <c r="J87" i="7"/>
  <c r="J171" i="7"/>
  <c r="J88" i="7"/>
  <c r="K88" i="7" s="1"/>
  <c r="J136" i="7"/>
  <c r="J65" i="7"/>
  <c r="J9" i="7"/>
  <c r="J21" i="7"/>
  <c r="K21" i="7" s="1"/>
  <c r="J33" i="7"/>
  <c r="J45" i="7"/>
  <c r="K45" i="7" s="1"/>
  <c r="J57" i="7"/>
  <c r="J69" i="7"/>
  <c r="J81" i="7"/>
  <c r="J93" i="7"/>
  <c r="J105" i="7"/>
  <c r="J117" i="7"/>
  <c r="K117" i="7" s="1"/>
  <c r="J129" i="7"/>
  <c r="J141" i="7"/>
  <c r="J153" i="7"/>
  <c r="J165" i="7"/>
  <c r="J177" i="7"/>
  <c r="J51" i="7"/>
  <c r="K51" i="7" s="1"/>
  <c r="J40" i="7"/>
  <c r="J184" i="7"/>
  <c r="J53" i="7"/>
  <c r="J161" i="7"/>
  <c r="J10" i="7"/>
  <c r="J22" i="7"/>
  <c r="K22" i="7" s="1"/>
  <c r="J34" i="7"/>
  <c r="J46" i="7"/>
  <c r="J58" i="7"/>
  <c r="J70" i="7"/>
  <c r="J82" i="7"/>
  <c r="K82" i="7" s="1"/>
  <c r="J94" i="7"/>
  <c r="J106" i="7"/>
  <c r="J118" i="7"/>
  <c r="J130" i="7"/>
  <c r="J142" i="7"/>
  <c r="J154" i="7"/>
  <c r="J166" i="7"/>
  <c r="K166" i="7" s="1"/>
  <c r="J178" i="7"/>
  <c r="J63" i="7"/>
  <c r="J147" i="7"/>
  <c r="J100" i="7"/>
  <c r="K100" i="7" s="1"/>
  <c r="J172" i="7"/>
  <c r="J77" i="7"/>
  <c r="K77" i="7" s="1"/>
  <c r="J11" i="7"/>
  <c r="J23" i="7"/>
  <c r="J35" i="7"/>
  <c r="J47" i="7"/>
  <c r="J59" i="7"/>
  <c r="J71" i="7"/>
  <c r="K71" i="7" s="1"/>
  <c r="J83" i="7"/>
  <c r="J95" i="7"/>
  <c r="J107" i="7"/>
  <c r="J119" i="7"/>
  <c r="K119" i="7" s="1"/>
  <c r="J131" i="7"/>
  <c r="J143" i="7"/>
  <c r="K143" i="7" s="1"/>
  <c r="J155" i="7"/>
  <c r="K155" i="7" s="1"/>
  <c r="J167" i="7"/>
  <c r="J179" i="7"/>
  <c r="J39" i="7"/>
  <c r="J16" i="7"/>
  <c r="J124" i="7"/>
  <c r="K124" i="7" s="1"/>
  <c r="J29" i="7"/>
  <c r="J113" i="7"/>
  <c r="J137" i="7"/>
  <c r="J173" i="7"/>
  <c r="K173" i="7" s="1"/>
  <c r="J12" i="7"/>
  <c r="J24" i="7"/>
  <c r="K24" i="7" s="1"/>
  <c r="J36" i="7"/>
  <c r="J48" i="7"/>
  <c r="J60" i="7"/>
  <c r="J72" i="7"/>
  <c r="J84" i="7"/>
  <c r="J96" i="7"/>
  <c r="J108" i="7"/>
  <c r="J120" i="7"/>
  <c r="J132" i="7"/>
  <c r="J144" i="7"/>
  <c r="K144" i="7" s="1"/>
  <c r="J156" i="7"/>
  <c r="J168" i="7"/>
  <c r="K168" i="7" s="1"/>
  <c r="J180" i="7"/>
  <c r="K180" i="7" s="1"/>
  <c r="J75" i="7"/>
  <c r="J183" i="7"/>
  <c r="J76" i="7"/>
  <c r="J160" i="7"/>
  <c r="J89" i="7"/>
  <c r="K89" i="7" s="1"/>
  <c r="J13" i="7"/>
  <c r="J25" i="7"/>
  <c r="J37" i="7"/>
  <c r="J49" i="7"/>
  <c r="K49" i="7" s="1"/>
  <c r="J61" i="7"/>
  <c r="K61" i="7" s="1"/>
  <c r="J73" i="7"/>
  <c r="K73" i="7" s="1"/>
  <c r="J85" i="7"/>
  <c r="J97" i="7"/>
  <c r="J109" i="7"/>
  <c r="J121" i="7"/>
  <c r="J133" i="7"/>
  <c r="J145" i="7"/>
  <c r="J157" i="7"/>
  <c r="J169" i="7"/>
  <c r="J181" i="7"/>
  <c r="J14" i="7"/>
  <c r="K14" i="7" s="1"/>
  <c r="J26" i="7"/>
  <c r="J38" i="7"/>
  <c r="K38" i="7" s="1"/>
  <c r="J50" i="7"/>
  <c r="K50" i="7" s="1"/>
  <c r="J62" i="7"/>
  <c r="J74" i="7"/>
  <c r="J86" i="7"/>
  <c r="J98" i="7"/>
  <c r="J110" i="7"/>
  <c r="K110" i="7" s="1"/>
  <c r="J122" i="7"/>
  <c r="J134" i="7"/>
  <c r="J146" i="7"/>
  <c r="J158" i="7"/>
  <c r="K158" i="7" s="1"/>
  <c r="J170" i="7"/>
  <c r="J182" i="7"/>
  <c r="K182" i="7" s="1"/>
  <c r="J52" i="7"/>
  <c r="K52" i="7" s="1"/>
  <c r="J41" i="7"/>
  <c r="J185" i="7"/>
  <c r="K161" i="7"/>
  <c r="K42" i="7"/>
  <c r="K129" i="7"/>
  <c r="K178" i="7"/>
  <c r="K171" i="7"/>
  <c r="K56" i="7"/>
  <c r="K151" i="7"/>
  <c r="K136" i="7"/>
  <c r="K44" i="7"/>
  <c r="K78" i="7"/>
  <c r="K97" i="7"/>
  <c r="K19" i="7"/>
  <c r="K12" i="7"/>
  <c r="K92" i="7"/>
  <c r="K16" i="7"/>
  <c r="K87" i="7"/>
  <c r="K141" i="7"/>
  <c r="K53" i="7"/>
  <c r="K126" i="7"/>
  <c r="K48" i="7"/>
  <c r="K149" i="7"/>
  <c r="K121" i="7"/>
  <c r="K28" i="7"/>
  <c r="K65" i="7"/>
  <c r="K133" i="7"/>
  <c r="K157" i="7"/>
  <c r="K36" i="7"/>
  <c r="K101" i="7"/>
  <c r="K23" i="7"/>
  <c r="K122" i="7"/>
  <c r="K140" i="7"/>
  <c r="K62" i="7"/>
  <c r="K164" i="7"/>
  <c r="K135" i="7"/>
  <c r="K43" i="7"/>
  <c r="K137" i="7"/>
  <c r="K59" i="7"/>
  <c r="K107" i="7"/>
  <c r="K163" i="7"/>
  <c r="K154" i="7"/>
  <c r="K147" i="7"/>
  <c r="K69" i="7"/>
  <c r="K142" i="7"/>
  <c r="K95" i="7"/>
  <c r="K46" i="7"/>
  <c r="K54" i="7"/>
  <c r="K185" i="7"/>
  <c r="K183" i="7"/>
  <c r="K91" i="7"/>
  <c r="K181" i="7"/>
  <c r="K72" i="7"/>
  <c r="K175" i="7"/>
  <c r="K160" i="7"/>
  <c r="K156" i="7"/>
  <c r="K139" i="7"/>
  <c r="K105" i="7"/>
  <c r="K184" i="7"/>
  <c r="K74" i="7"/>
  <c r="K86" i="7"/>
  <c r="K176" i="7"/>
  <c r="K37" i="7"/>
  <c r="K39" i="7"/>
  <c r="K134" i="7"/>
  <c r="K34" i="7"/>
  <c r="K115" i="7"/>
  <c r="K30" i="7"/>
  <c r="K3" i="7"/>
  <c r="K162" i="7"/>
  <c r="K68" i="7"/>
  <c r="K67" i="7"/>
  <c r="K76" i="7"/>
  <c r="K179" i="7"/>
  <c r="K145" i="7"/>
  <c r="K63" i="7"/>
  <c r="K150" i="7"/>
  <c r="K57" i="7"/>
  <c r="K159" i="7"/>
  <c r="K58" i="7"/>
  <c r="K131" i="7"/>
  <c r="K177" i="7"/>
  <c r="K75" i="7"/>
  <c r="K170" i="7"/>
  <c r="K96" i="7"/>
  <c r="K84" i="7"/>
  <c r="K70" i="7"/>
  <c r="K172" i="7"/>
  <c r="K165" i="7"/>
  <c r="K64" i="7"/>
  <c r="K174" i="7"/>
  <c r="K153" i="7"/>
  <c r="K167" i="7"/>
  <c r="K90" i="7"/>
  <c r="K31" i="7"/>
  <c r="K11" i="7"/>
  <c r="K98" i="7"/>
  <c r="K4" i="7"/>
  <c r="K146" i="7"/>
  <c r="K85" i="7"/>
  <c r="K130" i="7"/>
  <c r="K79" i="7"/>
  <c r="K123" i="7"/>
  <c r="K116" i="7"/>
  <c r="K18" i="7"/>
  <c r="K104" i="7"/>
  <c r="K10" i="7"/>
  <c r="K26" i="7"/>
  <c r="K112" i="7"/>
  <c r="K41" i="7"/>
  <c r="K5" i="7"/>
  <c r="K6" i="7"/>
  <c r="K81" i="7"/>
  <c r="K93" i="7"/>
  <c r="K132" i="7"/>
  <c r="K94" i="7"/>
  <c r="K60" i="7"/>
  <c r="K9" i="7"/>
  <c r="K25" i="7"/>
  <c r="K111" i="7"/>
  <c r="K47" i="7"/>
  <c r="K33" i="7"/>
  <c r="K120" i="7"/>
  <c r="K20" i="7"/>
  <c r="K106" i="7"/>
  <c r="K13" i="7"/>
  <c r="K169" i="7"/>
  <c r="K7" i="7"/>
  <c r="K15" i="7"/>
  <c r="K102" i="7"/>
  <c r="K17" i="7"/>
  <c r="K32" i="7"/>
  <c r="K118" i="7"/>
  <c r="K83" i="7"/>
  <c r="K40" i="7"/>
  <c r="K113" i="7"/>
  <c r="K114" i="7"/>
  <c r="K35" i="7"/>
  <c r="K108" i="7"/>
  <c r="K29" i="7"/>
  <c r="K109" i="7"/>
  <c r="K187" i="7" l="1"/>
  <c r="L4" i="7"/>
  <c r="L3" i="7"/>
</calcChain>
</file>

<file path=xl/sharedStrings.xml><?xml version="1.0" encoding="utf-8"?>
<sst xmlns="http://schemas.openxmlformats.org/spreadsheetml/2006/main" count="45" uniqueCount="26">
  <si>
    <t>employee</t>
  </si>
  <si>
    <t>sales</t>
  </si>
  <si>
    <t>sigma_s2</t>
  </si>
  <si>
    <t>xbars2</t>
  </si>
  <si>
    <t>sigma_m2</t>
  </si>
  <si>
    <t>xbarm2</t>
  </si>
  <si>
    <t>correlation</t>
  </si>
  <si>
    <t>b1</t>
  </si>
  <si>
    <t>b0</t>
  </si>
  <si>
    <t>Year</t>
  </si>
  <si>
    <t>Global Per capita CO2 emissions (metric tons of carbon)</t>
  </si>
  <si>
    <t>North America Per capita CO2 emissions (metric tons of carbon)</t>
  </si>
  <si>
    <t>Western Europe Per capita CO2 emissions (metric tons of carbon)</t>
  </si>
  <si>
    <t>Africa Per capita CO2 emissions (metric tons of carbon)</t>
  </si>
  <si>
    <t>Date</t>
  </si>
  <si>
    <t>Bitcoin Close</t>
  </si>
  <si>
    <t>Ethereum Close</t>
  </si>
  <si>
    <t>Bitcoin</t>
  </si>
  <si>
    <t>Ethereum</t>
  </si>
  <si>
    <t>Mean</t>
  </si>
  <si>
    <t>Median</t>
  </si>
  <si>
    <t>Std. Dev.</t>
  </si>
  <si>
    <t>Range</t>
  </si>
  <si>
    <t>IQR</t>
  </si>
  <si>
    <t>Predicted Ethereum</t>
  </si>
  <si>
    <t>Residual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</si>
</sst>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6" formatCode="#,##0.0"/>
    <numFmt numFmtId="167" formatCode="0.000"/>
    <numFmt numFmtId="168" formatCode="0.0"/>
  </numFmts>
  <fonts count="6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2" fillId="0" borderId="0" xfId="0" applyFont="1"/>
    <xf numFmtId="14" fontId="0" fillId="0" borderId="0" xfId="0" applyNumberFormat="1"/>
    <xf numFmtId="2" fontId="4" fillId="0" borderId="0" xfId="0" applyNumberFormat="1" applyFont="1"/>
    <xf numFmtId="2" fontId="3" fillId="0" borderId="0" xfId="0" applyNumberFormat="1" applyFont="1"/>
    <xf numFmtId="2" fontId="0" fillId="0" borderId="0" xfId="0" applyNumberFormat="1"/>
    <xf numFmtId="166" fontId="0" fillId="0" borderId="0" xfId="0" applyNumberFormat="1"/>
    <xf numFmtId="0" fontId="0" fillId="0" borderId="1" xfId="0" applyBorder="1"/>
    <xf numFmtId="166" fontId="0" fillId="0" borderId="0" xfId="0" applyNumberFormat="1" applyBorder="1"/>
    <xf numFmtId="166" fontId="0" fillId="0" borderId="5" xfId="0" applyNumberFormat="1" applyBorder="1"/>
    <xf numFmtId="166" fontId="0" fillId="0" borderId="7" xfId="0" applyNumberFormat="1" applyBorder="1"/>
    <xf numFmtId="166" fontId="0" fillId="0" borderId="8" xfId="0" applyNumberFormat="1" applyBorder="1"/>
    <xf numFmtId="166" fontId="5" fillId="0" borderId="2" xfId="0" applyNumberFormat="1" applyFont="1" applyBorder="1"/>
    <xf numFmtId="166" fontId="5" fillId="0" borderId="3" xfId="0" applyNumberFormat="1" applyFont="1" applyBorder="1"/>
    <xf numFmtId="0" fontId="5" fillId="0" borderId="4" xfId="0" applyFont="1" applyBorder="1"/>
    <xf numFmtId="0" fontId="5" fillId="0" borderId="6" xfId="0" applyFont="1" applyBorder="1"/>
    <xf numFmtId="167" fontId="0" fillId="0" borderId="0" xfId="0" applyNumberFormat="1"/>
    <xf numFmtId="168" fontId="0" fillId="0" borderId="0" xfId="0" applyNumberFormat="1"/>
    <xf numFmtId="10" fontId="0" fillId="0" borderId="0" xfId="0" applyNumberFormat="1"/>
    <xf numFmtId="0" fontId="1" fillId="0" borderId="0" xfId="0" applyFont="1" applyAlignment="1">
      <alignment horizontal="right"/>
    </xf>
    <xf numFmtId="16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'Q2'!$C$1</c:f>
              <c:strCache>
                <c:ptCount val="1"/>
                <c:pt idx="0">
                  <c:v>employee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'Q2'!$B$2:$B$11</c:f>
              <c:numCache>
                <c:formatCode>"$"#,##0</c:formatCode>
                <c:ptCount val="10"/>
                <c:pt idx="0">
                  <c:v>110000</c:v>
                </c:pt>
                <c:pt idx="1">
                  <c:v>120000</c:v>
                </c:pt>
                <c:pt idx="2">
                  <c:v>140000</c:v>
                </c:pt>
                <c:pt idx="3">
                  <c:v>140000</c:v>
                </c:pt>
                <c:pt idx="4">
                  <c:v>150000</c:v>
                </c:pt>
                <c:pt idx="5">
                  <c:v>200000</c:v>
                </c:pt>
                <c:pt idx="6">
                  <c:v>240000</c:v>
                </c:pt>
                <c:pt idx="7">
                  <c:v>230000</c:v>
                </c:pt>
                <c:pt idx="8">
                  <c:v>240000</c:v>
                </c:pt>
                <c:pt idx="9">
                  <c:v>250000</c:v>
                </c:pt>
              </c:numCache>
            </c:numRef>
          </c:xVal>
          <c:yVal>
            <c:numRef>
              <c:f>'Q2'!$C$2:$C$11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8</c:v>
                </c:pt>
                <c:pt idx="5">
                  <c:v>14</c:v>
                </c:pt>
                <c:pt idx="6">
                  <c:v>15</c:v>
                </c:pt>
                <c:pt idx="7">
                  <c:v>16</c:v>
                </c:pt>
                <c:pt idx="8">
                  <c:v>17</c:v>
                </c:pt>
                <c:pt idx="9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A3-4B07-B3C5-7EBB5DB6A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843327"/>
        <c:axId val="691843743"/>
      </c:scatterChart>
      <c:valAx>
        <c:axId val="691843327"/>
        <c:scaling>
          <c:orientation val="minMax"/>
          <c:max val="250000"/>
          <c:min val="10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843743"/>
        <c:crosses val="autoZero"/>
        <c:crossBetween val="midCat"/>
      </c:valAx>
      <c:valAx>
        <c:axId val="691843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Employees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18433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Q11ab!$D$1</c:f>
              <c:strCache>
                <c:ptCount val="1"/>
                <c:pt idx="0">
                  <c:v>Western Europe Per capita CO2 emissions (metric tons of carbon)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8471256682268331"/>
                  <c:y val="5.517107021267971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Q11ab!$C$2:$C$66</c:f>
              <c:numCache>
                <c:formatCode>General</c:formatCode>
                <c:ptCount val="65"/>
                <c:pt idx="0">
                  <c:v>4.22</c:v>
                </c:pt>
                <c:pt idx="1">
                  <c:v>4.29</c:v>
                </c:pt>
                <c:pt idx="2">
                  <c:v>4.12</c:v>
                </c:pt>
                <c:pt idx="3">
                  <c:v>4.1399999999999997</c:v>
                </c:pt>
                <c:pt idx="4">
                  <c:v>3.89</c:v>
                </c:pt>
                <c:pt idx="5">
                  <c:v>4.17</c:v>
                </c:pt>
                <c:pt idx="6">
                  <c:v>4.3099999999999996</c:v>
                </c:pt>
                <c:pt idx="7">
                  <c:v>4.1900000000000004</c:v>
                </c:pt>
                <c:pt idx="8">
                  <c:v>3.99</c:v>
                </c:pt>
                <c:pt idx="9">
                  <c:v>4.04</c:v>
                </c:pt>
                <c:pt idx="10">
                  <c:v>4.07</c:v>
                </c:pt>
                <c:pt idx="11">
                  <c:v>3.99</c:v>
                </c:pt>
                <c:pt idx="12">
                  <c:v>4.09</c:v>
                </c:pt>
                <c:pt idx="13">
                  <c:v>4.2</c:v>
                </c:pt>
                <c:pt idx="14">
                  <c:v>4.3499999999999996</c:v>
                </c:pt>
                <c:pt idx="15">
                  <c:v>4.4800000000000004</c:v>
                </c:pt>
                <c:pt idx="16">
                  <c:v>4.6399999999999997</c:v>
                </c:pt>
                <c:pt idx="17">
                  <c:v>4.78</c:v>
                </c:pt>
                <c:pt idx="18">
                  <c:v>4.91</c:v>
                </c:pt>
                <c:pt idx="19">
                  <c:v>5.0999999999999996</c:v>
                </c:pt>
                <c:pt idx="20">
                  <c:v>5.44</c:v>
                </c:pt>
                <c:pt idx="21">
                  <c:v>5.43</c:v>
                </c:pt>
                <c:pt idx="22">
                  <c:v>5.65</c:v>
                </c:pt>
                <c:pt idx="23">
                  <c:v>5.83</c:v>
                </c:pt>
                <c:pt idx="24">
                  <c:v>5.6</c:v>
                </c:pt>
                <c:pt idx="25">
                  <c:v>5.34</c:v>
                </c:pt>
                <c:pt idx="26">
                  <c:v>5.52</c:v>
                </c:pt>
                <c:pt idx="27">
                  <c:v>5.61</c:v>
                </c:pt>
                <c:pt idx="28">
                  <c:v>5.73</c:v>
                </c:pt>
                <c:pt idx="29">
                  <c:v>5.71</c:v>
                </c:pt>
                <c:pt idx="30">
                  <c:v>5.47</c:v>
                </c:pt>
                <c:pt idx="31">
                  <c:v>5.2</c:v>
                </c:pt>
                <c:pt idx="32">
                  <c:v>4.9000000000000004</c:v>
                </c:pt>
                <c:pt idx="33">
                  <c:v>4.88</c:v>
                </c:pt>
                <c:pt idx="34">
                  <c:v>4.99</c:v>
                </c:pt>
                <c:pt idx="35">
                  <c:v>4.95</c:v>
                </c:pt>
                <c:pt idx="36">
                  <c:v>4.8899999999999997</c:v>
                </c:pt>
                <c:pt idx="37">
                  <c:v>5.0599999999999996</c:v>
                </c:pt>
                <c:pt idx="38">
                  <c:v>5.23</c:v>
                </c:pt>
                <c:pt idx="39">
                  <c:v>5.24</c:v>
                </c:pt>
                <c:pt idx="40">
                  <c:v>5.03</c:v>
                </c:pt>
                <c:pt idx="41">
                  <c:v>4.97</c:v>
                </c:pt>
                <c:pt idx="42">
                  <c:v>5.0199999999999996</c:v>
                </c:pt>
                <c:pt idx="43">
                  <c:v>5.09</c:v>
                </c:pt>
                <c:pt idx="44">
                  <c:v>5.1100000000000003</c:v>
                </c:pt>
                <c:pt idx="45">
                  <c:v>5.0999999999999996</c:v>
                </c:pt>
                <c:pt idx="46">
                  <c:v>5.16</c:v>
                </c:pt>
                <c:pt idx="47">
                  <c:v>5.22</c:v>
                </c:pt>
                <c:pt idx="48">
                  <c:v>5.19</c:v>
                </c:pt>
                <c:pt idx="49">
                  <c:v>5.23</c:v>
                </c:pt>
                <c:pt idx="50">
                  <c:v>5.35</c:v>
                </c:pt>
                <c:pt idx="51">
                  <c:v>5.21</c:v>
                </c:pt>
                <c:pt idx="52">
                  <c:v>5.19</c:v>
                </c:pt>
                <c:pt idx="53">
                  <c:v>5.19</c:v>
                </c:pt>
                <c:pt idx="54">
                  <c:v>5.21</c:v>
                </c:pt>
                <c:pt idx="55">
                  <c:v>5.19</c:v>
                </c:pt>
                <c:pt idx="56">
                  <c:v>5.0599999999999996</c:v>
                </c:pt>
                <c:pt idx="57">
                  <c:v>5.08</c:v>
                </c:pt>
                <c:pt idx="58">
                  <c:v>4.8899999999999997</c:v>
                </c:pt>
                <c:pt idx="59">
                  <c:v>4.58</c:v>
                </c:pt>
                <c:pt idx="60">
                  <c:v>4.6500000000000004</c:v>
                </c:pt>
                <c:pt idx="61">
                  <c:v>4.53</c:v>
                </c:pt>
                <c:pt idx="62">
                  <c:v>4.3499999999999996</c:v>
                </c:pt>
                <c:pt idx="63">
                  <c:v>4.34</c:v>
                </c:pt>
                <c:pt idx="64">
                  <c:v>4.4000000000000004</c:v>
                </c:pt>
              </c:numCache>
            </c:numRef>
          </c:xVal>
          <c:yVal>
            <c:numRef>
              <c:f>Q11ab!$D$2:$D$66</c:f>
              <c:numCache>
                <c:formatCode>General</c:formatCode>
                <c:ptCount val="65"/>
                <c:pt idx="0">
                  <c:v>1.1299999999999999</c:v>
                </c:pt>
                <c:pt idx="1">
                  <c:v>1.24</c:v>
                </c:pt>
                <c:pt idx="2">
                  <c:v>1.22</c:v>
                </c:pt>
                <c:pt idx="3">
                  <c:v>1.21</c:v>
                </c:pt>
                <c:pt idx="4">
                  <c:v>1.26</c:v>
                </c:pt>
                <c:pt idx="5">
                  <c:v>1.33</c:v>
                </c:pt>
                <c:pt idx="6">
                  <c:v>1.38</c:v>
                </c:pt>
                <c:pt idx="7">
                  <c:v>1.39</c:v>
                </c:pt>
                <c:pt idx="8">
                  <c:v>1.35</c:v>
                </c:pt>
                <c:pt idx="9">
                  <c:v>1.34</c:v>
                </c:pt>
                <c:pt idx="10">
                  <c:v>1.42</c:v>
                </c:pt>
                <c:pt idx="11">
                  <c:v>1.46</c:v>
                </c:pt>
                <c:pt idx="12">
                  <c:v>1.52</c:v>
                </c:pt>
                <c:pt idx="13">
                  <c:v>1.61</c:v>
                </c:pt>
                <c:pt idx="14">
                  <c:v>1.66</c:v>
                </c:pt>
                <c:pt idx="15">
                  <c:v>1.7</c:v>
                </c:pt>
                <c:pt idx="16">
                  <c:v>1.74</c:v>
                </c:pt>
                <c:pt idx="17">
                  <c:v>1.75</c:v>
                </c:pt>
                <c:pt idx="18">
                  <c:v>1.84</c:v>
                </c:pt>
                <c:pt idx="19">
                  <c:v>1.93</c:v>
                </c:pt>
                <c:pt idx="20">
                  <c:v>2.08</c:v>
                </c:pt>
                <c:pt idx="21">
                  <c:v>2.11</c:v>
                </c:pt>
                <c:pt idx="22">
                  <c:v>2.17</c:v>
                </c:pt>
                <c:pt idx="23">
                  <c:v>2.2799999999999998</c:v>
                </c:pt>
                <c:pt idx="24">
                  <c:v>2.21</c:v>
                </c:pt>
                <c:pt idx="25">
                  <c:v>2.11</c:v>
                </c:pt>
                <c:pt idx="26">
                  <c:v>2.23</c:v>
                </c:pt>
                <c:pt idx="27">
                  <c:v>2.1800000000000002</c:v>
                </c:pt>
                <c:pt idx="28">
                  <c:v>2.2400000000000002</c:v>
                </c:pt>
                <c:pt idx="29">
                  <c:v>2.35</c:v>
                </c:pt>
                <c:pt idx="30">
                  <c:v>2.2400000000000002</c:v>
                </c:pt>
                <c:pt idx="31">
                  <c:v>2.13</c:v>
                </c:pt>
                <c:pt idx="32">
                  <c:v>2.04</c:v>
                </c:pt>
                <c:pt idx="33">
                  <c:v>1.99</c:v>
                </c:pt>
                <c:pt idx="34">
                  <c:v>1.98</c:v>
                </c:pt>
                <c:pt idx="35">
                  <c:v>2.0299999999999998</c:v>
                </c:pt>
                <c:pt idx="36">
                  <c:v>2.0099999999999998</c:v>
                </c:pt>
                <c:pt idx="37">
                  <c:v>2.0299999999999998</c:v>
                </c:pt>
                <c:pt idx="38">
                  <c:v>2.02</c:v>
                </c:pt>
                <c:pt idx="39">
                  <c:v>2.11</c:v>
                </c:pt>
                <c:pt idx="40">
                  <c:v>2.0299999999999998</c:v>
                </c:pt>
                <c:pt idx="41">
                  <c:v>2.0499999999999998</c:v>
                </c:pt>
                <c:pt idx="42">
                  <c:v>2.04</c:v>
                </c:pt>
                <c:pt idx="43">
                  <c:v>2</c:v>
                </c:pt>
                <c:pt idx="44">
                  <c:v>1.99</c:v>
                </c:pt>
                <c:pt idx="45">
                  <c:v>2.02</c:v>
                </c:pt>
                <c:pt idx="46">
                  <c:v>2.08</c:v>
                </c:pt>
                <c:pt idx="47">
                  <c:v>2.0499999999999998</c:v>
                </c:pt>
                <c:pt idx="48">
                  <c:v>2.11</c:v>
                </c:pt>
                <c:pt idx="49">
                  <c:v>2.09</c:v>
                </c:pt>
                <c:pt idx="50">
                  <c:v>2.1</c:v>
                </c:pt>
                <c:pt idx="51">
                  <c:v>2.13</c:v>
                </c:pt>
                <c:pt idx="52">
                  <c:v>2.13</c:v>
                </c:pt>
                <c:pt idx="53">
                  <c:v>2.17</c:v>
                </c:pt>
                <c:pt idx="54">
                  <c:v>2.1800000000000002</c:v>
                </c:pt>
                <c:pt idx="55">
                  <c:v>2.16</c:v>
                </c:pt>
                <c:pt idx="56">
                  <c:v>2.14</c:v>
                </c:pt>
                <c:pt idx="57">
                  <c:v>2.1</c:v>
                </c:pt>
                <c:pt idx="58">
                  <c:v>2.04</c:v>
                </c:pt>
                <c:pt idx="59">
                  <c:v>1.88</c:v>
                </c:pt>
                <c:pt idx="60">
                  <c:v>1.9</c:v>
                </c:pt>
                <c:pt idx="61">
                  <c:v>1.8</c:v>
                </c:pt>
                <c:pt idx="62">
                  <c:v>1.75</c:v>
                </c:pt>
                <c:pt idx="63">
                  <c:v>1.7</c:v>
                </c:pt>
                <c:pt idx="64">
                  <c:v>1.59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8B-4158-B44E-CE76E629F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1533007"/>
        <c:axId val="1875176927"/>
      </c:scatterChart>
      <c:valAx>
        <c:axId val="341533007"/>
        <c:scaling>
          <c:orientation val="minMax"/>
          <c:min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800" b="0" i="0" baseline="0">
                    <a:effectLst/>
                  </a:rPr>
                  <a:t>North America CO2 Emissions Per Person</a:t>
                </a:r>
                <a:endParaRPr lang="en-CA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5176927"/>
        <c:crosses val="autoZero"/>
        <c:crossBetween val="midCat"/>
      </c:valAx>
      <c:valAx>
        <c:axId val="1875176927"/>
        <c:scaling>
          <c:orientation val="minMax"/>
          <c:max val="2.4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Europe CO2 Emissions Per Person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1533007"/>
        <c:crosses val="autoZero"/>
        <c:crossBetween val="midCat"/>
        <c:majorUnit val="0.4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Q11c!$D$1</c:f>
              <c:strCache>
                <c:ptCount val="1"/>
                <c:pt idx="0">
                  <c:v>North America Per capita CO2 emissions (metric tons of carbon)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4071172353455819"/>
                  <c:y val="-6.444006999125109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Q11c!$C$2:$C$66</c:f>
              <c:numCache>
                <c:formatCode>General</c:formatCode>
                <c:ptCount val="65"/>
                <c:pt idx="0">
                  <c:v>1.1299999999999999</c:v>
                </c:pt>
                <c:pt idx="1">
                  <c:v>1.24</c:v>
                </c:pt>
                <c:pt idx="2">
                  <c:v>1.22</c:v>
                </c:pt>
                <c:pt idx="3">
                  <c:v>1.21</c:v>
                </c:pt>
                <c:pt idx="4">
                  <c:v>1.26</c:v>
                </c:pt>
                <c:pt idx="5">
                  <c:v>1.33</c:v>
                </c:pt>
                <c:pt idx="6">
                  <c:v>1.38</c:v>
                </c:pt>
                <c:pt idx="7">
                  <c:v>1.39</c:v>
                </c:pt>
                <c:pt idx="8">
                  <c:v>1.35</c:v>
                </c:pt>
                <c:pt idx="9">
                  <c:v>1.34</c:v>
                </c:pt>
                <c:pt idx="10">
                  <c:v>1.42</c:v>
                </c:pt>
                <c:pt idx="11">
                  <c:v>1.46</c:v>
                </c:pt>
                <c:pt idx="12">
                  <c:v>1.52</c:v>
                </c:pt>
                <c:pt idx="13">
                  <c:v>1.61</c:v>
                </c:pt>
                <c:pt idx="14">
                  <c:v>1.66</c:v>
                </c:pt>
                <c:pt idx="15">
                  <c:v>1.7</c:v>
                </c:pt>
                <c:pt idx="16">
                  <c:v>1.74</c:v>
                </c:pt>
                <c:pt idx="17">
                  <c:v>1.75</c:v>
                </c:pt>
                <c:pt idx="18">
                  <c:v>1.84</c:v>
                </c:pt>
                <c:pt idx="19">
                  <c:v>1.93</c:v>
                </c:pt>
                <c:pt idx="20">
                  <c:v>2.08</c:v>
                </c:pt>
                <c:pt idx="21">
                  <c:v>2.11</c:v>
                </c:pt>
                <c:pt idx="22">
                  <c:v>2.17</c:v>
                </c:pt>
                <c:pt idx="23">
                  <c:v>2.2799999999999998</c:v>
                </c:pt>
                <c:pt idx="24">
                  <c:v>2.21</c:v>
                </c:pt>
                <c:pt idx="25">
                  <c:v>2.11</c:v>
                </c:pt>
                <c:pt idx="26">
                  <c:v>2.23</c:v>
                </c:pt>
                <c:pt idx="27">
                  <c:v>2.1800000000000002</c:v>
                </c:pt>
                <c:pt idx="28">
                  <c:v>2.2400000000000002</c:v>
                </c:pt>
                <c:pt idx="29">
                  <c:v>2.35</c:v>
                </c:pt>
                <c:pt idx="30">
                  <c:v>2.2400000000000002</c:v>
                </c:pt>
                <c:pt idx="31">
                  <c:v>2.13</c:v>
                </c:pt>
                <c:pt idx="32">
                  <c:v>2.04</c:v>
                </c:pt>
                <c:pt idx="33">
                  <c:v>1.99</c:v>
                </c:pt>
                <c:pt idx="34">
                  <c:v>1.98</c:v>
                </c:pt>
                <c:pt idx="35">
                  <c:v>2.0299999999999998</c:v>
                </c:pt>
                <c:pt idx="36">
                  <c:v>2.0099999999999998</c:v>
                </c:pt>
                <c:pt idx="37">
                  <c:v>2.0299999999999998</c:v>
                </c:pt>
                <c:pt idx="38">
                  <c:v>2.02</c:v>
                </c:pt>
                <c:pt idx="39">
                  <c:v>2.11</c:v>
                </c:pt>
                <c:pt idx="40">
                  <c:v>2.0299999999999998</c:v>
                </c:pt>
                <c:pt idx="41">
                  <c:v>2.0499999999999998</c:v>
                </c:pt>
                <c:pt idx="42">
                  <c:v>2.04</c:v>
                </c:pt>
                <c:pt idx="43">
                  <c:v>2</c:v>
                </c:pt>
                <c:pt idx="44">
                  <c:v>1.99</c:v>
                </c:pt>
                <c:pt idx="45">
                  <c:v>2.02</c:v>
                </c:pt>
                <c:pt idx="46">
                  <c:v>2.08</c:v>
                </c:pt>
                <c:pt idx="47">
                  <c:v>2.0499999999999998</c:v>
                </c:pt>
                <c:pt idx="48">
                  <c:v>2.11</c:v>
                </c:pt>
                <c:pt idx="49">
                  <c:v>2.09</c:v>
                </c:pt>
                <c:pt idx="50">
                  <c:v>2.1</c:v>
                </c:pt>
                <c:pt idx="51">
                  <c:v>2.13</c:v>
                </c:pt>
                <c:pt idx="52">
                  <c:v>2.13</c:v>
                </c:pt>
                <c:pt idx="53">
                  <c:v>2.17</c:v>
                </c:pt>
                <c:pt idx="54">
                  <c:v>2.1800000000000002</c:v>
                </c:pt>
                <c:pt idx="55">
                  <c:v>2.16</c:v>
                </c:pt>
                <c:pt idx="56">
                  <c:v>2.14</c:v>
                </c:pt>
                <c:pt idx="57">
                  <c:v>2.1</c:v>
                </c:pt>
                <c:pt idx="58">
                  <c:v>2.04</c:v>
                </c:pt>
                <c:pt idx="59">
                  <c:v>1.88</c:v>
                </c:pt>
                <c:pt idx="60">
                  <c:v>1.9</c:v>
                </c:pt>
                <c:pt idx="61">
                  <c:v>1.8</c:v>
                </c:pt>
                <c:pt idx="62">
                  <c:v>1.75</c:v>
                </c:pt>
                <c:pt idx="63">
                  <c:v>1.7</c:v>
                </c:pt>
                <c:pt idx="64">
                  <c:v>1.59</c:v>
                </c:pt>
              </c:numCache>
            </c:numRef>
          </c:xVal>
          <c:yVal>
            <c:numRef>
              <c:f>Q11c!$D$2:$D$66</c:f>
              <c:numCache>
                <c:formatCode>General</c:formatCode>
                <c:ptCount val="65"/>
                <c:pt idx="0">
                  <c:v>4.22</c:v>
                </c:pt>
                <c:pt idx="1">
                  <c:v>4.29</c:v>
                </c:pt>
                <c:pt idx="2">
                  <c:v>4.12</c:v>
                </c:pt>
                <c:pt idx="3">
                  <c:v>4.1399999999999997</c:v>
                </c:pt>
                <c:pt idx="4">
                  <c:v>3.89</c:v>
                </c:pt>
                <c:pt idx="5">
                  <c:v>4.17</c:v>
                </c:pt>
                <c:pt idx="6">
                  <c:v>4.3099999999999996</c:v>
                </c:pt>
                <c:pt idx="7">
                  <c:v>4.1900000000000004</c:v>
                </c:pt>
                <c:pt idx="8">
                  <c:v>3.99</c:v>
                </c:pt>
                <c:pt idx="9">
                  <c:v>4.04</c:v>
                </c:pt>
                <c:pt idx="10">
                  <c:v>4.07</c:v>
                </c:pt>
                <c:pt idx="11">
                  <c:v>3.99</c:v>
                </c:pt>
                <c:pt idx="12">
                  <c:v>4.09</c:v>
                </c:pt>
                <c:pt idx="13">
                  <c:v>4.2</c:v>
                </c:pt>
                <c:pt idx="14">
                  <c:v>4.3499999999999996</c:v>
                </c:pt>
                <c:pt idx="15">
                  <c:v>4.4800000000000004</c:v>
                </c:pt>
                <c:pt idx="16">
                  <c:v>4.6399999999999997</c:v>
                </c:pt>
                <c:pt idx="17">
                  <c:v>4.78</c:v>
                </c:pt>
                <c:pt idx="18">
                  <c:v>4.91</c:v>
                </c:pt>
                <c:pt idx="19">
                  <c:v>5.0999999999999996</c:v>
                </c:pt>
                <c:pt idx="20">
                  <c:v>5.44</c:v>
                </c:pt>
                <c:pt idx="21">
                  <c:v>5.43</c:v>
                </c:pt>
                <c:pt idx="22">
                  <c:v>5.65</c:v>
                </c:pt>
                <c:pt idx="23">
                  <c:v>5.83</c:v>
                </c:pt>
                <c:pt idx="24">
                  <c:v>5.6</c:v>
                </c:pt>
                <c:pt idx="25">
                  <c:v>5.34</c:v>
                </c:pt>
                <c:pt idx="26">
                  <c:v>5.52</c:v>
                </c:pt>
                <c:pt idx="27">
                  <c:v>5.61</c:v>
                </c:pt>
                <c:pt idx="28">
                  <c:v>5.73</c:v>
                </c:pt>
                <c:pt idx="29">
                  <c:v>5.71</c:v>
                </c:pt>
                <c:pt idx="30">
                  <c:v>5.47</c:v>
                </c:pt>
                <c:pt idx="31">
                  <c:v>5.2</c:v>
                </c:pt>
                <c:pt idx="32">
                  <c:v>4.9000000000000004</c:v>
                </c:pt>
                <c:pt idx="33">
                  <c:v>4.88</c:v>
                </c:pt>
                <c:pt idx="34">
                  <c:v>4.99</c:v>
                </c:pt>
                <c:pt idx="35">
                  <c:v>4.95</c:v>
                </c:pt>
                <c:pt idx="36">
                  <c:v>4.8899999999999997</c:v>
                </c:pt>
                <c:pt idx="37">
                  <c:v>5.0599999999999996</c:v>
                </c:pt>
                <c:pt idx="38">
                  <c:v>5.23</c:v>
                </c:pt>
                <c:pt idx="39">
                  <c:v>5.24</c:v>
                </c:pt>
                <c:pt idx="40">
                  <c:v>5.03</c:v>
                </c:pt>
                <c:pt idx="41">
                  <c:v>4.97</c:v>
                </c:pt>
                <c:pt idx="42">
                  <c:v>5.0199999999999996</c:v>
                </c:pt>
                <c:pt idx="43">
                  <c:v>5.09</c:v>
                </c:pt>
                <c:pt idx="44">
                  <c:v>5.1100000000000003</c:v>
                </c:pt>
                <c:pt idx="45">
                  <c:v>5.0999999999999996</c:v>
                </c:pt>
                <c:pt idx="46">
                  <c:v>5.16</c:v>
                </c:pt>
                <c:pt idx="47">
                  <c:v>5.22</c:v>
                </c:pt>
                <c:pt idx="48">
                  <c:v>5.19</c:v>
                </c:pt>
                <c:pt idx="49">
                  <c:v>5.23</c:v>
                </c:pt>
                <c:pt idx="50">
                  <c:v>5.35</c:v>
                </c:pt>
                <c:pt idx="51">
                  <c:v>5.21</c:v>
                </c:pt>
                <c:pt idx="52">
                  <c:v>5.19</c:v>
                </c:pt>
                <c:pt idx="53">
                  <c:v>5.19</c:v>
                </c:pt>
                <c:pt idx="54">
                  <c:v>5.21</c:v>
                </c:pt>
                <c:pt idx="55">
                  <c:v>5.19</c:v>
                </c:pt>
                <c:pt idx="56">
                  <c:v>5.0599999999999996</c:v>
                </c:pt>
                <c:pt idx="57">
                  <c:v>5.08</c:v>
                </c:pt>
                <c:pt idx="58">
                  <c:v>4.8899999999999997</c:v>
                </c:pt>
                <c:pt idx="59">
                  <c:v>4.58</c:v>
                </c:pt>
                <c:pt idx="60">
                  <c:v>4.6500000000000004</c:v>
                </c:pt>
                <c:pt idx="61">
                  <c:v>4.53</c:v>
                </c:pt>
                <c:pt idx="62">
                  <c:v>4.3499999999999996</c:v>
                </c:pt>
                <c:pt idx="63">
                  <c:v>4.34</c:v>
                </c:pt>
                <c:pt idx="64">
                  <c:v>4.4000000000000004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5D-4008-B442-3417BDD57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337727"/>
        <c:axId val="337324415"/>
      </c:scatterChart>
      <c:valAx>
        <c:axId val="337337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324415"/>
        <c:crosses val="autoZero"/>
        <c:crossBetween val="midCat"/>
      </c:valAx>
      <c:valAx>
        <c:axId val="337324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3377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'Q12'!$C$1</c:f>
              <c:strCache>
                <c:ptCount val="1"/>
                <c:pt idx="0">
                  <c:v>Ethereum Close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13853007928934788"/>
                  <c:y val="-4.792305481245531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'Q12'!$B$2:$B$185</c:f>
              <c:numCache>
                <c:formatCode>0.00</c:formatCode>
                <c:ptCount val="184"/>
                <c:pt idx="0">
                  <c:v>33572.117187999997</c:v>
                </c:pt>
                <c:pt idx="1">
                  <c:v>33897.046875</c:v>
                </c:pt>
                <c:pt idx="2">
                  <c:v>34668.546875</c:v>
                </c:pt>
                <c:pt idx="3">
                  <c:v>35287.78125</c:v>
                </c:pt>
                <c:pt idx="4">
                  <c:v>33746.003905999998</c:v>
                </c:pt>
                <c:pt idx="5">
                  <c:v>34235.195312999997</c:v>
                </c:pt>
                <c:pt idx="6">
                  <c:v>33855.328125</c:v>
                </c:pt>
                <c:pt idx="7">
                  <c:v>32877.371094000002</c:v>
                </c:pt>
                <c:pt idx="8">
                  <c:v>33798.011719000002</c:v>
                </c:pt>
                <c:pt idx="9">
                  <c:v>33520.519530999998</c:v>
                </c:pt>
                <c:pt idx="10">
                  <c:v>34240.1875</c:v>
                </c:pt>
                <c:pt idx="11">
                  <c:v>33155.847655999998</c:v>
                </c:pt>
                <c:pt idx="12">
                  <c:v>32702.025390999999</c:v>
                </c:pt>
                <c:pt idx="13">
                  <c:v>32822.347655999998</c:v>
                </c:pt>
                <c:pt idx="14">
                  <c:v>31780.730468999998</c:v>
                </c:pt>
                <c:pt idx="15">
                  <c:v>31421.539063</c:v>
                </c:pt>
                <c:pt idx="16">
                  <c:v>31533.068359000001</c:v>
                </c:pt>
                <c:pt idx="17">
                  <c:v>31796.810547000001</c:v>
                </c:pt>
                <c:pt idx="18">
                  <c:v>30817.832031000002</c:v>
                </c:pt>
                <c:pt idx="19">
                  <c:v>29807.347656000002</c:v>
                </c:pt>
                <c:pt idx="20">
                  <c:v>32110.693359000001</c:v>
                </c:pt>
                <c:pt idx="21">
                  <c:v>32313.105468999998</c:v>
                </c:pt>
                <c:pt idx="22">
                  <c:v>33581.550780999998</c:v>
                </c:pt>
                <c:pt idx="23">
                  <c:v>34292.445312999997</c:v>
                </c:pt>
                <c:pt idx="24">
                  <c:v>35350.1875</c:v>
                </c:pt>
                <c:pt idx="25">
                  <c:v>37337.535155999998</c:v>
                </c:pt>
                <c:pt idx="26">
                  <c:v>39406.941405999998</c:v>
                </c:pt>
                <c:pt idx="27">
                  <c:v>39995.90625</c:v>
                </c:pt>
                <c:pt idx="28">
                  <c:v>40008.421875</c:v>
                </c:pt>
                <c:pt idx="29">
                  <c:v>42235.546875</c:v>
                </c:pt>
                <c:pt idx="30">
                  <c:v>41626.195312999997</c:v>
                </c:pt>
                <c:pt idx="31">
                  <c:v>39974.894530999998</c:v>
                </c:pt>
                <c:pt idx="32">
                  <c:v>39201.945312999997</c:v>
                </c:pt>
                <c:pt idx="33">
                  <c:v>38152.980469000002</c:v>
                </c:pt>
                <c:pt idx="34">
                  <c:v>39747.503905999998</c:v>
                </c:pt>
                <c:pt idx="35">
                  <c:v>40869.554687999997</c:v>
                </c:pt>
                <c:pt idx="36">
                  <c:v>42816.5</c:v>
                </c:pt>
                <c:pt idx="37">
                  <c:v>44555.800780999998</c:v>
                </c:pt>
                <c:pt idx="38">
                  <c:v>43798.117187999997</c:v>
                </c:pt>
                <c:pt idx="39">
                  <c:v>46365.402344000002</c:v>
                </c:pt>
                <c:pt idx="40">
                  <c:v>45585.03125</c:v>
                </c:pt>
                <c:pt idx="41">
                  <c:v>45593.636719000002</c:v>
                </c:pt>
                <c:pt idx="42">
                  <c:v>44428.289062999997</c:v>
                </c:pt>
                <c:pt idx="43">
                  <c:v>47793.320312999997</c:v>
                </c:pt>
                <c:pt idx="44">
                  <c:v>47096.945312999997</c:v>
                </c:pt>
                <c:pt idx="45">
                  <c:v>47047.003905999998</c:v>
                </c:pt>
                <c:pt idx="46">
                  <c:v>46004.484375</c:v>
                </c:pt>
                <c:pt idx="47">
                  <c:v>44695.359375</c:v>
                </c:pt>
                <c:pt idx="48">
                  <c:v>44801.1875</c:v>
                </c:pt>
                <c:pt idx="49">
                  <c:v>46717.578125</c:v>
                </c:pt>
                <c:pt idx="50">
                  <c:v>49339.175780999998</c:v>
                </c:pt>
                <c:pt idx="51">
                  <c:v>48905.492187999997</c:v>
                </c:pt>
                <c:pt idx="52">
                  <c:v>49321.652344000002</c:v>
                </c:pt>
                <c:pt idx="53">
                  <c:v>49546.148437999997</c:v>
                </c:pt>
                <c:pt idx="54">
                  <c:v>47706.117187999997</c:v>
                </c:pt>
                <c:pt idx="55">
                  <c:v>48960.789062999997</c:v>
                </c:pt>
                <c:pt idx="56">
                  <c:v>46942.21875</c:v>
                </c:pt>
                <c:pt idx="57">
                  <c:v>49058.667969000002</c:v>
                </c:pt>
                <c:pt idx="58">
                  <c:v>48902.402344000002</c:v>
                </c:pt>
                <c:pt idx="59">
                  <c:v>48829.832030999998</c:v>
                </c:pt>
                <c:pt idx="60">
                  <c:v>47054.984375</c:v>
                </c:pt>
                <c:pt idx="61">
                  <c:v>47166.6875</c:v>
                </c:pt>
                <c:pt idx="62">
                  <c:v>48847.027344000002</c:v>
                </c:pt>
                <c:pt idx="63">
                  <c:v>49327.722655999998</c:v>
                </c:pt>
                <c:pt idx="64">
                  <c:v>50025.375</c:v>
                </c:pt>
                <c:pt idx="65">
                  <c:v>49944.625</c:v>
                </c:pt>
                <c:pt idx="66">
                  <c:v>51753.410155999998</c:v>
                </c:pt>
                <c:pt idx="67">
                  <c:v>52633.535155999998</c:v>
                </c:pt>
                <c:pt idx="68">
                  <c:v>46811.128905999998</c:v>
                </c:pt>
                <c:pt idx="69">
                  <c:v>46091.390625</c:v>
                </c:pt>
                <c:pt idx="70">
                  <c:v>46391.421875</c:v>
                </c:pt>
                <c:pt idx="71">
                  <c:v>44883.910155999998</c:v>
                </c:pt>
                <c:pt idx="72">
                  <c:v>45201.457030999998</c:v>
                </c:pt>
                <c:pt idx="73">
                  <c:v>46063.269530999998</c:v>
                </c:pt>
                <c:pt idx="74">
                  <c:v>44963.074219000002</c:v>
                </c:pt>
                <c:pt idx="75">
                  <c:v>47092.492187999997</c:v>
                </c:pt>
                <c:pt idx="76">
                  <c:v>48176.347655999998</c:v>
                </c:pt>
                <c:pt idx="77">
                  <c:v>47783.359375</c:v>
                </c:pt>
                <c:pt idx="78">
                  <c:v>47267.519530999998</c:v>
                </c:pt>
                <c:pt idx="79">
                  <c:v>48278.363280999998</c:v>
                </c:pt>
                <c:pt idx="80">
                  <c:v>47260.21875</c:v>
                </c:pt>
                <c:pt idx="81">
                  <c:v>42843.800780999998</c:v>
                </c:pt>
                <c:pt idx="82">
                  <c:v>40693.675780999998</c:v>
                </c:pt>
                <c:pt idx="83">
                  <c:v>43574.507812999997</c:v>
                </c:pt>
                <c:pt idx="84">
                  <c:v>44895.097655999998</c:v>
                </c:pt>
                <c:pt idx="85">
                  <c:v>42839.75</c:v>
                </c:pt>
                <c:pt idx="86">
                  <c:v>42716.59375</c:v>
                </c:pt>
                <c:pt idx="87">
                  <c:v>43208.539062999997</c:v>
                </c:pt>
                <c:pt idx="88">
                  <c:v>42235.730469000002</c:v>
                </c:pt>
                <c:pt idx="89">
                  <c:v>41034.542969000002</c:v>
                </c:pt>
                <c:pt idx="90">
                  <c:v>41564.363280999998</c:v>
                </c:pt>
                <c:pt idx="91">
                  <c:v>43790.894530999998</c:v>
                </c:pt>
                <c:pt idx="92">
                  <c:v>48116.941405999998</c:v>
                </c:pt>
                <c:pt idx="93">
                  <c:v>47711.488280999998</c:v>
                </c:pt>
                <c:pt idx="94">
                  <c:v>48199.953125</c:v>
                </c:pt>
                <c:pt idx="95">
                  <c:v>49112.902344000002</c:v>
                </c:pt>
                <c:pt idx="96">
                  <c:v>51514.8125</c:v>
                </c:pt>
                <c:pt idx="97">
                  <c:v>55361.449219000002</c:v>
                </c:pt>
                <c:pt idx="98">
                  <c:v>53805.984375</c:v>
                </c:pt>
                <c:pt idx="99">
                  <c:v>53967.847655999998</c:v>
                </c:pt>
                <c:pt idx="100">
                  <c:v>54968.222655999998</c:v>
                </c:pt>
                <c:pt idx="101">
                  <c:v>54771.578125</c:v>
                </c:pt>
                <c:pt idx="102">
                  <c:v>57484.789062999997</c:v>
                </c:pt>
                <c:pt idx="103">
                  <c:v>56041.058594000002</c:v>
                </c:pt>
                <c:pt idx="104">
                  <c:v>57401.097655999998</c:v>
                </c:pt>
                <c:pt idx="105">
                  <c:v>57321.523437999997</c:v>
                </c:pt>
                <c:pt idx="106">
                  <c:v>61593.949219000002</c:v>
                </c:pt>
                <c:pt idx="107">
                  <c:v>60892.179687999997</c:v>
                </c:pt>
                <c:pt idx="108">
                  <c:v>61553.617187999997</c:v>
                </c:pt>
                <c:pt idx="109">
                  <c:v>62026.078125</c:v>
                </c:pt>
                <c:pt idx="110">
                  <c:v>64261.992187999997</c:v>
                </c:pt>
                <c:pt idx="111">
                  <c:v>65992.835938000004</c:v>
                </c:pt>
                <c:pt idx="112">
                  <c:v>62210.171875</c:v>
                </c:pt>
                <c:pt idx="113">
                  <c:v>60692.265625</c:v>
                </c:pt>
                <c:pt idx="114">
                  <c:v>61393.617187999997</c:v>
                </c:pt>
                <c:pt idx="115">
                  <c:v>60930.835937999997</c:v>
                </c:pt>
                <c:pt idx="116">
                  <c:v>63039.824219000002</c:v>
                </c:pt>
                <c:pt idx="117">
                  <c:v>60363.792969000002</c:v>
                </c:pt>
                <c:pt idx="118">
                  <c:v>58482.386719000002</c:v>
                </c:pt>
                <c:pt idx="119">
                  <c:v>60622.136719000002</c:v>
                </c:pt>
                <c:pt idx="120">
                  <c:v>62227.964844000002</c:v>
                </c:pt>
                <c:pt idx="121">
                  <c:v>61888.832030999998</c:v>
                </c:pt>
                <c:pt idx="122">
                  <c:v>61318.957030999998</c:v>
                </c:pt>
                <c:pt idx="123">
                  <c:v>61004.40625</c:v>
                </c:pt>
                <c:pt idx="124">
                  <c:v>63226.402344000002</c:v>
                </c:pt>
                <c:pt idx="125">
                  <c:v>62970.046875</c:v>
                </c:pt>
                <c:pt idx="126">
                  <c:v>61452.230469000002</c:v>
                </c:pt>
                <c:pt idx="127">
                  <c:v>61125.675780999998</c:v>
                </c:pt>
                <c:pt idx="128">
                  <c:v>61527.480469000002</c:v>
                </c:pt>
                <c:pt idx="129">
                  <c:v>63326.988280999998</c:v>
                </c:pt>
                <c:pt idx="130">
                  <c:v>67566.828125</c:v>
                </c:pt>
                <c:pt idx="131">
                  <c:v>66971.828125</c:v>
                </c:pt>
                <c:pt idx="132">
                  <c:v>64995.230469000002</c:v>
                </c:pt>
                <c:pt idx="133">
                  <c:v>64949.960937999997</c:v>
                </c:pt>
                <c:pt idx="134">
                  <c:v>64155.941405999998</c:v>
                </c:pt>
                <c:pt idx="135">
                  <c:v>64469.527344000002</c:v>
                </c:pt>
                <c:pt idx="136">
                  <c:v>65466.839844000002</c:v>
                </c:pt>
                <c:pt idx="137">
                  <c:v>63557.871094000002</c:v>
                </c:pt>
                <c:pt idx="138">
                  <c:v>60161.246094000002</c:v>
                </c:pt>
                <c:pt idx="139">
                  <c:v>60368.011719000002</c:v>
                </c:pt>
                <c:pt idx="140">
                  <c:v>56942.136719000002</c:v>
                </c:pt>
                <c:pt idx="141">
                  <c:v>58119.578125</c:v>
                </c:pt>
                <c:pt idx="142">
                  <c:v>59697.195312999997</c:v>
                </c:pt>
                <c:pt idx="143">
                  <c:v>58730.476562999997</c:v>
                </c:pt>
                <c:pt idx="144">
                  <c:v>56289.289062999997</c:v>
                </c:pt>
                <c:pt idx="145">
                  <c:v>57569.074219000002</c:v>
                </c:pt>
                <c:pt idx="146">
                  <c:v>56280.425780999998</c:v>
                </c:pt>
                <c:pt idx="147">
                  <c:v>57274.679687999997</c:v>
                </c:pt>
                <c:pt idx="148">
                  <c:v>53569.765625</c:v>
                </c:pt>
                <c:pt idx="149">
                  <c:v>54815.078125</c:v>
                </c:pt>
                <c:pt idx="150">
                  <c:v>57248.457030999998</c:v>
                </c:pt>
                <c:pt idx="151">
                  <c:v>57806.566405999998</c:v>
                </c:pt>
                <c:pt idx="152">
                  <c:v>57005.425780999998</c:v>
                </c:pt>
                <c:pt idx="153">
                  <c:v>57229.828125</c:v>
                </c:pt>
                <c:pt idx="154">
                  <c:v>56477.816405999998</c:v>
                </c:pt>
                <c:pt idx="155">
                  <c:v>53598.246094000002</c:v>
                </c:pt>
                <c:pt idx="156">
                  <c:v>49200.703125</c:v>
                </c:pt>
                <c:pt idx="157">
                  <c:v>49368.847655999998</c:v>
                </c:pt>
                <c:pt idx="158">
                  <c:v>50582.625</c:v>
                </c:pt>
                <c:pt idx="159">
                  <c:v>50700.085937999997</c:v>
                </c:pt>
                <c:pt idx="160">
                  <c:v>50504.796875</c:v>
                </c:pt>
                <c:pt idx="161">
                  <c:v>47672.121094000002</c:v>
                </c:pt>
                <c:pt idx="162">
                  <c:v>47243.304687999997</c:v>
                </c:pt>
                <c:pt idx="163">
                  <c:v>49362.507812999997</c:v>
                </c:pt>
                <c:pt idx="164">
                  <c:v>50098.335937999997</c:v>
                </c:pt>
                <c:pt idx="165">
                  <c:v>46737.480469000002</c:v>
                </c:pt>
                <c:pt idx="166">
                  <c:v>46612.632812999997</c:v>
                </c:pt>
                <c:pt idx="167">
                  <c:v>48896.722655999998</c:v>
                </c:pt>
                <c:pt idx="168">
                  <c:v>47665.425780999998</c:v>
                </c:pt>
                <c:pt idx="169">
                  <c:v>46202.144530999998</c:v>
                </c:pt>
                <c:pt idx="170">
                  <c:v>46848.777344000002</c:v>
                </c:pt>
                <c:pt idx="171">
                  <c:v>46707.015625</c:v>
                </c:pt>
                <c:pt idx="172">
                  <c:v>46880.277344000002</c:v>
                </c:pt>
                <c:pt idx="173">
                  <c:v>48936.613280999998</c:v>
                </c:pt>
                <c:pt idx="174">
                  <c:v>48628.511719000002</c:v>
                </c:pt>
                <c:pt idx="175">
                  <c:v>50784.539062999997</c:v>
                </c:pt>
                <c:pt idx="176">
                  <c:v>50822.195312999997</c:v>
                </c:pt>
                <c:pt idx="177">
                  <c:v>50429.859375</c:v>
                </c:pt>
                <c:pt idx="178">
                  <c:v>50809.515625</c:v>
                </c:pt>
                <c:pt idx="179">
                  <c:v>50640.417969000002</c:v>
                </c:pt>
                <c:pt idx="180">
                  <c:v>47588.855469000002</c:v>
                </c:pt>
                <c:pt idx="181">
                  <c:v>46444.710937999997</c:v>
                </c:pt>
                <c:pt idx="182">
                  <c:v>47178.125</c:v>
                </c:pt>
                <c:pt idx="183">
                  <c:v>46306.445312999997</c:v>
                </c:pt>
              </c:numCache>
            </c:numRef>
          </c:xVal>
          <c:yVal>
            <c:numRef>
              <c:f>'Q12'!$C$2:$C$185</c:f>
              <c:numCache>
                <c:formatCode>0.00</c:formatCode>
                <c:ptCount val="184"/>
                <c:pt idx="0">
                  <c:v>2113.6054690000001</c:v>
                </c:pt>
                <c:pt idx="1">
                  <c:v>2150.0402829999998</c:v>
                </c:pt>
                <c:pt idx="2">
                  <c:v>2226.1142580000001</c:v>
                </c:pt>
                <c:pt idx="3">
                  <c:v>2321.7241210000002</c:v>
                </c:pt>
                <c:pt idx="4">
                  <c:v>2198.5825199999999</c:v>
                </c:pt>
                <c:pt idx="5">
                  <c:v>2324.679443</c:v>
                </c:pt>
                <c:pt idx="6">
                  <c:v>2315.161865</c:v>
                </c:pt>
                <c:pt idx="7">
                  <c:v>2120.0263669999999</c:v>
                </c:pt>
                <c:pt idx="8">
                  <c:v>2146.6923830000001</c:v>
                </c:pt>
                <c:pt idx="9">
                  <c:v>2111.4035640000002</c:v>
                </c:pt>
                <c:pt idx="10">
                  <c:v>2139.6647950000001</c:v>
                </c:pt>
                <c:pt idx="11">
                  <c:v>2036.7210689999999</c:v>
                </c:pt>
                <c:pt idx="12">
                  <c:v>1940.0839840000001</c:v>
                </c:pt>
                <c:pt idx="13">
                  <c:v>1994.3312989999999</c:v>
                </c:pt>
                <c:pt idx="14">
                  <c:v>1911.175659</c:v>
                </c:pt>
                <c:pt idx="15">
                  <c:v>1880.3829350000001</c:v>
                </c:pt>
                <c:pt idx="16">
                  <c:v>1898.8251949999999</c:v>
                </c:pt>
                <c:pt idx="17">
                  <c:v>1895.552124</c:v>
                </c:pt>
                <c:pt idx="18">
                  <c:v>1817.2966309999999</c:v>
                </c:pt>
                <c:pt idx="19">
                  <c:v>1787.5107419999999</c:v>
                </c:pt>
                <c:pt idx="20">
                  <c:v>1990.9708250000001</c:v>
                </c:pt>
                <c:pt idx="21">
                  <c:v>2025.202759</c:v>
                </c:pt>
                <c:pt idx="22">
                  <c:v>2124.7766109999998</c:v>
                </c:pt>
                <c:pt idx="23">
                  <c:v>2189.21875</c:v>
                </c:pt>
                <c:pt idx="24">
                  <c:v>2191.373779</c:v>
                </c:pt>
                <c:pt idx="25">
                  <c:v>2233.3666990000002</c:v>
                </c:pt>
                <c:pt idx="26">
                  <c:v>2298.3334960000002</c:v>
                </c:pt>
                <c:pt idx="27">
                  <c:v>2296.5454100000002</c:v>
                </c:pt>
                <c:pt idx="28">
                  <c:v>2380.9567870000001</c:v>
                </c:pt>
                <c:pt idx="29">
                  <c:v>2466.9614259999998</c:v>
                </c:pt>
                <c:pt idx="30">
                  <c:v>2536.209961</c:v>
                </c:pt>
                <c:pt idx="31">
                  <c:v>2561.8520509999998</c:v>
                </c:pt>
                <c:pt idx="32">
                  <c:v>2610.1533199999999</c:v>
                </c:pt>
                <c:pt idx="33">
                  <c:v>2502.3496089999999</c:v>
                </c:pt>
                <c:pt idx="34">
                  <c:v>2724.6198730000001</c:v>
                </c:pt>
                <c:pt idx="35">
                  <c:v>2827.328857</c:v>
                </c:pt>
                <c:pt idx="36">
                  <c:v>2890.9416500000002</c:v>
                </c:pt>
                <c:pt idx="37">
                  <c:v>3157.2387699999999</c:v>
                </c:pt>
                <c:pt idx="38">
                  <c:v>3013.7326659999999</c:v>
                </c:pt>
                <c:pt idx="39">
                  <c:v>3167.8562010000001</c:v>
                </c:pt>
                <c:pt idx="40">
                  <c:v>3141.6911620000001</c:v>
                </c:pt>
                <c:pt idx="41">
                  <c:v>3164.2451169999999</c:v>
                </c:pt>
                <c:pt idx="42">
                  <c:v>3043.414307</c:v>
                </c:pt>
                <c:pt idx="43">
                  <c:v>3322.2116700000001</c:v>
                </c:pt>
                <c:pt idx="44">
                  <c:v>3265.4433589999999</c:v>
                </c:pt>
                <c:pt idx="45">
                  <c:v>3310.5041500000002</c:v>
                </c:pt>
                <c:pt idx="46">
                  <c:v>3156.5095209999999</c:v>
                </c:pt>
                <c:pt idx="47">
                  <c:v>3014.8459469999998</c:v>
                </c:pt>
                <c:pt idx="48">
                  <c:v>3020.0898440000001</c:v>
                </c:pt>
                <c:pt idx="49">
                  <c:v>3182.7021479999999</c:v>
                </c:pt>
                <c:pt idx="50">
                  <c:v>3286.9353030000002</c:v>
                </c:pt>
                <c:pt idx="51">
                  <c:v>3226.0839839999999</c:v>
                </c:pt>
                <c:pt idx="52">
                  <c:v>3242.1154790000001</c:v>
                </c:pt>
                <c:pt idx="53">
                  <c:v>3319.2573240000002</c:v>
                </c:pt>
                <c:pt idx="54">
                  <c:v>3172.4562989999999</c:v>
                </c:pt>
                <c:pt idx="55">
                  <c:v>3224.9152829999998</c:v>
                </c:pt>
                <c:pt idx="56">
                  <c:v>3100.3254390000002</c:v>
                </c:pt>
                <c:pt idx="57">
                  <c:v>3270.6008299999999</c:v>
                </c:pt>
                <c:pt idx="58">
                  <c:v>3244.4033199999999</c:v>
                </c:pt>
                <c:pt idx="59">
                  <c:v>3227.0026859999998</c:v>
                </c:pt>
                <c:pt idx="60">
                  <c:v>3224.374268</c:v>
                </c:pt>
                <c:pt idx="61">
                  <c:v>3433.7326659999999</c:v>
                </c:pt>
                <c:pt idx="62">
                  <c:v>3834.828125</c:v>
                </c:pt>
                <c:pt idx="63">
                  <c:v>3790.98999</c:v>
                </c:pt>
                <c:pt idx="64">
                  <c:v>3940.6147460000002</c:v>
                </c:pt>
                <c:pt idx="65">
                  <c:v>3887.8283689999998</c:v>
                </c:pt>
                <c:pt idx="66">
                  <c:v>3952.1335450000001</c:v>
                </c:pt>
                <c:pt idx="67">
                  <c:v>3928.3793949999999</c:v>
                </c:pt>
                <c:pt idx="68">
                  <c:v>3426.3942870000001</c:v>
                </c:pt>
                <c:pt idx="69">
                  <c:v>3497.3151859999998</c:v>
                </c:pt>
                <c:pt idx="70">
                  <c:v>3427.3400879999999</c:v>
                </c:pt>
                <c:pt idx="71">
                  <c:v>3211.5058589999999</c:v>
                </c:pt>
                <c:pt idx="72">
                  <c:v>3270.2780760000001</c:v>
                </c:pt>
                <c:pt idx="73">
                  <c:v>3410.1345209999999</c:v>
                </c:pt>
                <c:pt idx="74">
                  <c:v>3285.5117190000001</c:v>
                </c:pt>
                <c:pt idx="75">
                  <c:v>3429.1696780000002</c:v>
                </c:pt>
                <c:pt idx="76">
                  <c:v>3615.2827149999998</c:v>
                </c:pt>
                <c:pt idx="77">
                  <c:v>3571.294922</c:v>
                </c:pt>
                <c:pt idx="78">
                  <c:v>3398.538818</c:v>
                </c:pt>
                <c:pt idx="79">
                  <c:v>3432.0183109999998</c:v>
                </c:pt>
                <c:pt idx="80">
                  <c:v>3329.4479980000001</c:v>
                </c:pt>
                <c:pt idx="81">
                  <c:v>2958.9934079999998</c:v>
                </c:pt>
                <c:pt idx="82">
                  <c:v>2764.4311520000001</c:v>
                </c:pt>
                <c:pt idx="83">
                  <c:v>3077.8679200000001</c:v>
                </c:pt>
                <c:pt idx="84">
                  <c:v>3155.523682</c:v>
                </c:pt>
                <c:pt idx="85">
                  <c:v>2931.6691890000002</c:v>
                </c:pt>
                <c:pt idx="86">
                  <c:v>2925.5656739999999</c:v>
                </c:pt>
                <c:pt idx="87">
                  <c:v>3062.2653810000002</c:v>
                </c:pt>
                <c:pt idx="88">
                  <c:v>2934.1389159999999</c:v>
                </c:pt>
                <c:pt idx="89">
                  <c:v>2807.2966310000002</c:v>
                </c:pt>
                <c:pt idx="90">
                  <c:v>2853.1433109999998</c:v>
                </c:pt>
                <c:pt idx="91">
                  <c:v>3001.6789549999999</c:v>
                </c:pt>
                <c:pt idx="92">
                  <c:v>3307.5161130000001</c:v>
                </c:pt>
                <c:pt idx="93">
                  <c:v>3391.694336</c:v>
                </c:pt>
                <c:pt idx="94">
                  <c:v>3418.358643</c:v>
                </c:pt>
                <c:pt idx="95">
                  <c:v>3380.0891109999998</c:v>
                </c:pt>
                <c:pt idx="96">
                  <c:v>3518.5185550000001</c:v>
                </c:pt>
                <c:pt idx="97">
                  <c:v>3580.5620119999999</c:v>
                </c:pt>
                <c:pt idx="98">
                  <c:v>3587.9748540000001</c:v>
                </c:pt>
                <c:pt idx="99">
                  <c:v>3563.7592770000001</c:v>
                </c:pt>
                <c:pt idx="100">
                  <c:v>3575.716797</c:v>
                </c:pt>
                <c:pt idx="101">
                  <c:v>3425.8527829999998</c:v>
                </c:pt>
                <c:pt idx="102">
                  <c:v>3545.3540039999998</c:v>
                </c:pt>
                <c:pt idx="103">
                  <c:v>3492.5732419999999</c:v>
                </c:pt>
                <c:pt idx="104">
                  <c:v>3606.2016600000002</c:v>
                </c:pt>
                <c:pt idx="105">
                  <c:v>3786.0141600000002</c:v>
                </c:pt>
                <c:pt idx="106">
                  <c:v>3862.6347660000001</c:v>
                </c:pt>
                <c:pt idx="107">
                  <c:v>3830.3820799999999</c:v>
                </c:pt>
                <c:pt idx="108">
                  <c:v>3847.1044919999999</c:v>
                </c:pt>
                <c:pt idx="109">
                  <c:v>3748.7602539999998</c:v>
                </c:pt>
                <c:pt idx="110">
                  <c:v>3877.6508789999998</c:v>
                </c:pt>
                <c:pt idx="111">
                  <c:v>4155.9921880000002</c:v>
                </c:pt>
                <c:pt idx="112">
                  <c:v>4054.3227539999998</c:v>
                </c:pt>
                <c:pt idx="113">
                  <c:v>3970.181885</c:v>
                </c:pt>
                <c:pt idx="114">
                  <c:v>4171.6635740000002</c:v>
                </c:pt>
                <c:pt idx="115">
                  <c:v>4087.9030760000001</c:v>
                </c:pt>
                <c:pt idx="116">
                  <c:v>4217.876953</c:v>
                </c:pt>
                <c:pt idx="117">
                  <c:v>4131.1020509999998</c:v>
                </c:pt>
                <c:pt idx="118">
                  <c:v>3930.2573240000002</c:v>
                </c:pt>
                <c:pt idx="119">
                  <c:v>4287.3188479999999</c:v>
                </c:pt>
                <c:pt idx="120">
                  <c:v>4414.7465819999998</c:v>
                </c:pt>
                <c:pt idx="121">
                  <c:v>4325.6503910000001</c:v>
                </c:pt>
                <c:pt idx="122">
                  <c:v>4288.0742190000001</c:v>
                </c:pt>
                <c:pt idx="123">
                  <c:v>4324.626953</c:v>
                </c:pt>
                <c:pt idx="124">
                  <c:v>4584.798828</c:v>
                </c:pt>
                <c:pt idx="125">
                  <c:v>4607.1938479999999</c:v>
                </c:pt>
                <c:pt idx="126">
                  <c:v>4537.3242190000001</c:v>
                </c:pt>
                <c:pt idx="127">
                  <c:v>4486.2431640000004</c:v>
                </c:pt>
                <c:pt idx="128">
                  <c:v>4521.5810549999997</c:v>
                </c:pt>
                <c:pt idx="129">
                  <c:v>4620.5546880000002</c:v>
                </c:pt>
                <c:pt idx="130">
                  <c:v>4812.0874020000001</c:v>
                </c:pt>
                <c:pt idx="131">
                  <c:v>4735.0688479999999</c:v>
                </c:pt>
                <c:pt idx="132">
                  <c:v>4636.1743159999996</c:v>
                </c:pt>
                <c:pt idx="133">
                  <c:v>4730.3842770000001</c:v>
                </c:pt>
                <c:pt idx="134">
                  <c:v>4667.1152339999999</c:v>
                </c:pt>
                <c:pt idx="135">
                  <c:v>4651.4604490000002</c:v>
                </c:pt>
                <c:pt idx="136">
                  <c:v>4626.3588870000003</c:v>
                </c:pt>
                <c:pt idx="137">
                  <c:v>4557.5039059999999</c:v>
                </c:pt>
                <c:pt idx="138">
                  <c:v>4216.3652339999999</c:v>
                </c:pt>
                <c:pt idx="139">
                  <c:v>4287.59375</c:v>
                </c:pt>
                <c:pt idx="140">
                  <c:v>4000.6508789999998</c:v>
                </c:pt>
                <c:pt idx="141">
                  <c:v>4298.3066410000001</c:v>
                </c:pt>
                <c:pt idx="142">
                  <c:v>4409.9311520000001</c:v>
                </c:pt>
                <c:pt idx="143">
                  <c:v>4269.7329099999997</c:v>
                </c:pt>
                <c:pt idx="144">
                  <c:v>4088.4577640000002</c:v>
                </c:pt>
                <c:pt idx="145">
                  <c:v>4340.763672</c:v>
                </c:pt>
                <c:pt idx="146">
                  <c:v>4239.9814450000003</c:v>
                </c:pt>
                <c:pt idx="147">
                  <c:v>4274.7431640000004</c:v>
                </c:pt>
                <c:pt idx="148">
                  <c:v>4030.9089359999998</c:v>
                </c:pt>
                <c:pt idx="149">
                  <c:v>4096.9121089999999</c:v>
                </c:pt>
                <c:pt idx="150">
                  <c:v>4294.4536129999997</c:v>
                </c:pt>
                <c:pt idx="151">
                  <c:v>4445.1049800000001</c:v>
                </c:pt>
                <c:pt idx="152">
                  <c:v>4631.4790039999998</c:v>
                </c:pt>
                <c:pt idx="153">
                  <c:v>4586.9902339999999</c:v>
                </c:pt>
                <c:pt idx="154">
                  <c:v>4511.3022460000002</c:v>
                </c:pt>
                <c:pt idx="155">
                  <c:v>4220.7060549999997</c:v>
                </c:pt>
                <c:pt idx="156">
                  <c:v>4119.5874020000001</c:v>
                </c:pt>
                <c:pt idx="157">
                  <c:v>4198.3227539999998</c:v>
                </c:pt>
                <c:pt idx="158">
                  <c:v>4358.7373049999997</c:v>
                </c:pt>
                <c:pt idx="159">
                  <c:v>4315.0615230000003</c:v>
                </c:pt>
                <c:pt idx="160">
                  <c:v>4439.3579099999997</c:v>
                </c:pt>
                <c:pt idx="161">
                  <c:v>4119.8159180000002</c:v>
                </c:pt>
                <c:pt idx="162">
                  <c:v>3908.4960940000001</c:v>
                </c:pt>
                <c:pt idx="163">
                  <c:v>4084.452393</c:v>
                </c:pt>
                <c:pt idx="164">
                  <c:v>4134.453125</c:v>
                </c:pt>
                <c:pt idx="165">
                  <c:v>3784.226807</c:v>
                </c:pt>
                <c:pt idx="166">
                  <c:v>3745.4404300000001</c:v>
                </c:pt>
                <c:pt idx="167">
                  <c:v>4018.388672</c:v>
                </c:pt>
                <c:pt idx="168">
                  <c:v>3962.4697270000001</c:v>
                </c:pt>
                <c:pt idx="169">
                  <c:v>3879.4865719999998</c:v>
                </c:pt>
                <c:pt idx="170">
                  <c:v>3960.860107</c:v>
                </c:pt>
                <c:pt idx="171">
                  <c:v>3922.592529</c:v>
                </c:pt>
                <c:pt idx="172">
                  <c:v>3933.844482</c:v>
                </c:pt>
                <c:pt idx="173">
                  <c:v>4020.26001</c:v>
                </c:pt>
                <c:pt idx="174">
                  <c:v>3982.0996089999999</c:v>
                </c:pt>
                <c:pt idx="175">
                  <c:v>4108.015625</c:v>
                </c:pt>
                <c:pt idx="176">
                  <c:v>4047.9829100000002</c:v>
                </c:pt>
                <c:pt idx="177">
                  <c:v>4093.2810060000002</c:v>
                </c:pt>
                <c:pt idx="178">
                  <c:v>4067.328125</c:v>
                </c:pt>
                <c:pt idx="179">
                  <c:v>4037.547607</c:v>
                </c:pt>
                <c:pt idx="180">
                  <c:v>3800.8930660000001</c:v>
                </c:pt>
                <c:pt idx="181">
                  <c:v>3628.5317380000001</c:v>
                </c:pt>
                <c:pt idx="182">
                  <c:v>3713.8520509999998</c:v>
                </c:pt>
                <c:pt idx="183">
                  <c:v>3682.6328130000002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3B-4613-9D89-B82348306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336895"/>
        <c:axId val="337327743"/>
      </c:scatterChart>
      <c:valAx>
        <c:axId val="337336895"/>
        <c:scaling>
          <c:orientation val="minMax"/>
          <c:max val="80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327743"/>
        <c:crosses val="autoZero"/>
        <c:crossBetween val="midCat"/>
        <c:majorUnit val="20000"/>
        <c:minorUnit val="4000"/>
      </c:valAx>
      <c:valAx>
        <c:axId val="337327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33689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'12d'!$H$1</c:f>
              <c:strCache>
                <c:ptCount val="1"/>
                <c:pt idx="0">
                  <c:v>Residual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'12d'!$G$2:$G$185</c:f>
              <c:numCache>
                <c:formatCode>0.0</c:formatCode>
                <c:ptCount val="184"/>
                <c:pt idx="0">
                  <c:v>2282.6408798880179</c:v>
                </c:pt>
                <c:pt idx="1">
                  <c:v>2307.8156756471858</c:v>
                </c:pt>
                <c:pt idx="2">
                  <c:v>2367.5896997061136</c:v>
                </c:pt>
                <c:pt idx="3">
                  <c:v>2415.5665375925232</c:v>
                </c:pt>
                <c:pt idx="4">
                  <c:v>2296.1132180153804</c:v>
                </c:pt>
                <c:pt idx="5">
                  <c:v>2334.0146294624815</c:v>
                </c:pt>
                <c:pt idx="6">
                  <c:v>2304.5834040124373</c:v>
                </c:pt>
                <c:pt idx="7">
                  <c:v>2228.8135697939133</c:v>
                </c:pt>
                <c:pt idx="8">
                  <c:v>2300.1426622999097</c:v>
                </c:pt>
                <c:pt idx="9">
                  <c:v>2278.6432135355849</c:v>
                </c:pt>
                <c:pt idx="10">
                  <c:v>2334.4014124901482</c:v>
                </c:pt>
                <c:pt idx="11">
                  <c:v>2250.3892855642766</c:v>
                </c:pt>
                <c:pt idx="12">
                  <c:v>2215.2281929050582</c:v>
                </c:pt>
                <c:pt idx="13">
                  <c:v>2224.5504819043254</c:v>
                </c:pt>
                <c:pt idx="14">
                  <c:v>2143.8484069906112</c:v>
                </c:pt>
                <c:pt idx="15">
                  <c:v>2116.0190929996793</c:v>
                </c:pt>
                <c:pt idx="16">
                  <c:v>2124.6601232295943</c:v>
                </c:pt>
                <c:pt idx="17">
                  <c:v>2145.0942540019419</c:v>
                </c:pt>
                <c:pt idx="18">
                  <c:v>2069.2452775034876</c:v>
                </c:pt>
                <c:pt idx="19">
                  <c:v>1990.9553003908236</c:v>
                </c:pt>
                <c:pt idx="20">
                  <c:v>2169.4131636016459</c:v>
                </c:pt>
                <c:pt idx="21">
                  <c:v>2185.0955826981572</c:v>
                </c:pt>
                <c:pt idx="22">
                  <c:v>2283.37177271361</c:v>
                </c:pt>
                <c:pt idx="23">
                  <c:v>2338.4502261927132</c:v>
                </c:pt>
                <c:pt idx="24">
                  <c:v>2420.4016285697462</c:v>
                </c:pt>
                <c:pt idx="25">
                  <c:v>2574.3766986970272</c:v>
                </c:pt>
                <c:pt idx="26">
                  <c:v>2734.7094776668205</c:v>
                </c:pt>
                <c:pt idx="27">
                  <c:v>2780.3411027544662</c:v>
                </c:pt>
                <c:pt idx="28">
                  <c:v>2781.3107842448903</c:v>
                </c:pt>
                <c:pt idx="29">
                  <c:v>2953.8632448181106</c:v>
                </c:pt>
                <c:pt idx="30">
                  <c:v>2906.6521042771728</c:v>
                </c:pt>
                <c:pt idx="31">
                  <c:v>2778.7131636786066</c:v>
                </c:pt>
                <c:pt idx="32">
                  <c:v>2718.82685758261</c:v>
                </c:pt>
                <c:pt idx="33">
                  <c:v>2637.5555033088253</c:v>
                </c:pt>
                <c:pt idx="34">
                  <c:v>2761.0954673862871</c:v>
                </c:pt>
                <c:pt idx="35">
                  <c:v>2848.0293500027569</c:v>
                </c:pt>
                <c:pt idx="36">
                  <c:v>2998.8741405677661</c:v>
                </c:pt>
                <c:pt idx="37">
                  <c:v>3133.6311162375077</c:v>
                </c:pt>
                <c:pt idx="38">
                  <c:v>3074.9275552303311</c:v>
                </c:pt>
                <c:pt idx="39">
                  <c:v>3273.8348328464972</c:v>
                </c:pt>
                <c:pt idx="40">
                  <c:v>3213.3734970750806</c:v>
                </c:pt>
                <c:pt idx="41">
                  <c:v>3214.0402287809061</c:v>
                </c:pt>
                <c:pt idx="42">
                  <c:v>3123.7518051558131</c:v>
                </c:pt>
                <c:pt idx="43">
                  <c:v>3384.4665930968936</c:v>
                </c:pt>
                <c:pt idx="44">
                  <c:v>3330.5130791577676</c:v>
                </c:pt>
                <c:pt idx="45">
                  <c:v>3326.6437351998225</c:v>
                </c:pt>
                <c:pt idx="46">
                  <c:v>3245.8717487735153</c:v>
                </c:pt>
                <c:pt idx="47">
                  <c:v>3144.443791228287</c:v>
                </c:pt>
                <c:pt idx="48">
                  <c:v>3152.6431080006282</c:v>
                </c:pt>
                <c:pt idx="49">
                  <c:v>3301.1205925437953</c:v>
                </c:pt>
                <c:pt idx="50">
                  <c:v>3504.2358762282702</c:v>
                </c:pt>
                <c:pt idx="51">
                  <c:v>3470.6350809956784</c:v>
                </c:pt>
                <c:pt idx="52">
                  <c:v>3502.8782011215521</c:v>
                </c:pt>
                <c:pt idx="53">
                  <c:v>3520.2716358900434</c:v>
                </c:pt>
                <c:pt idx="54">
                  <c:v>3377.7102979682304</c:v>
                </c:pt>
                <c:pt idx="55">
                  <c:v>3474.9193541475042</c:v>
                </c:pt>
                <c:pt idx="56">
                  <c:v>3318.5252252377195</c:v>
                </c:pt>
                <c:pt idx="57">
                  <c:v>3482.5027839363647</c:v>
                </c:pt>
                <c:pt idx="58">
                  <c:v>3470.3956870752713</c:v>
                </c:pt>
                <c:pt idx="59">
                  <c:v>3464.7731081572856</c:v>
                </c:pt>
                <c:pt idx="60">
                  <c:v>3327.262043360558</c:v>
                </c:pt>
                <c:pt idx="61">
                  <c:v>3335.9165414567442</c:v>
                </c:pt>
                <c:pt idx="62">
                  <c:v>3466.1053609803098</c:v>
                </c:pt>
                <c:pt idx="63">
                  <c:v>3503.3485147644983</c:v>
                </c:pt>
                <c:pt idx="64">
                  <c:v>3557.4009943432711</c:v>
                </c:pt>
                <c:pt idx="65">
                  <c:v>3551.1446723176609</c:v>
                </c:pt>
                <c:pt idx="66">
                  <c:v>3691.285135612768</c:v>
                </c:pt>
                <c:pt idx="67">
                  <c:v>3759.4751718083139</c:v>
                </c:pt>
                <c:pt idx="68">
                  <c:v>3308.3686892829078</c:v>
                </c:pt>
                <c:pt idx="69">
                  <c:v>3252.6050427182608</c:v>
                </c:pt>
                <c:pt idx="70">
                  <c:v>3275.8507655386497</c:v>
                </c:pt>
                <c:pt idx="71">
                  <c:v>3159.0522668210588</c:v>
                </c:pt>
                <c:pt idx="72">
                  <c:v>3183.6550594925911</c:v>
                </c:pt>
                <c:pt idx="73">
                  <c:v>3250.4262858170041</c:v>
                </c:pt>
                <c:pt idx="74">
                  <c:v>3165.1857141397427</c:v>
                </c:pt>
                <c:pt idx="75">
                  <c:v>3330.168061399002</c:v>
                </c:pt>
                <c:pt idx="76">
                  <c:v>3414.1426599999513</c:v>
                </c:pt>
                <c:pt idx="77">
                  <c:v>3383.6948428082851</c:v>
                </c:pt>
                <c:pt idx="78">
                  <c:v>3343.7287724961534</c:v>
                </c:pt>
                <c:pt idx="79">
                  <c:v>3422.0465931472445</c:v>
                </c:pt>
                <c:pt idx="80">
                  <c:v>3343.1631249794423</c:v>
                </c:pt>
                <c:pt idx="81">
                  <c:v>3000.9893415273532</c:v>
                </c:pt>
                <c:pt idx="82">
                  <c:v>2834.4026617092045</c:v>
                </c:pt>
                <c:pt idx="83">
                  <c:v>3057.6028213858049</c:v>
                </c:pt>
                <c:pt idx="84">
                  <c:v>3159.9190482781673</c:v>
                </c:pt>
                <c:pt idx="85">
                  <c:v>3000.6754964451088</c:v>
                </c:pt>
                <c:pt idx="86">
                  <c:v>2991.1336368851512</c:v>
                </c:pt>
                <c:pt idx="87">
                  <c:v>3029.2484145584353</c:v>
                </c:pt>
                <c:pt idx="88">
                  <c:v>2953.8774692538504</c:v>
                </c:pt>
                <c:pt idx="89">
                  <c:v>2860.8122579456412</c:v>
                </c:pt>
                <c:pt idx="90">
                  <c:v>2901.8615023738935</c:v>
                </c:pt>
                <c:pt idx="91">
                  <c:v>3074.3679605792781</c:v>
                </c:pt>
                <c:pt idx="92">
                  <c:v>3409.5400020391598</c:v>
                </c:pt>
                <c:pt idx="93">
                  <c:v>3378.1264377507382</c:v>
                </c:pt>
                <c:pt idx="94">
                  <c:v>3415.9715567879339</c:v>
                </c:pt>
                <c:pt idx="95">
                  <c:v>3486.7047370615378</c:v>
                </c:pt>
                <c:pt idx="96">
                  <c:v>3672.7991446469255</c:v>
                </c:pt>
                <c:pt idx="97">
                  <c:v>3970.8276032178401</c:v>
                </c:pt>
                <c:pt idx="98">
                  <c:v>3850.3138080032295</c:v>
                </c:pt>
                <c:pt idx="99">
                  <c:v>3862.8545982206642</c:v>
                </c:pt>
                <c:pt idx="100">
                  <c:v>3940.3613244914995</c:v>
                </c:pt>
                <c:pt idx="101">
                  <c:v>3925.125763989814</c:v>
                </c:pt>
                <c:pt idx="102">
                  <c:v>4135.3390315011002</c:v>
                </c:pt>
                <c:pt idx="103">
                  <c:v>4023.4821555599301</c:v>
                </c:pt>
                <c:pt idx="104">
                  <c:v>4128.8548161083027</c:v>
                </c:pt>
                <c:pt idx="105">
                  <c:v>4122.6895909350005</c:v>
                </c:pt>
                <c:pt idx="106">
                  <c:v>4453.7071948539606</c:v>
                </c:pt>
                <c:pt idx="107">
                  <c:v>4399.3357252106462</c:v>
                </c:pt>
                <c:pt idx="108">
                  <c:v>4450.5823629792485</c:v>
                </c:pt>
                <c:pt idx="109">
                  <c:v>4487.1875365568794</c:v>
                </c:pt>
                <c:pt idx="110">
                  <c:v>4660.4209532716641</c:v>
                </c:pt>
                <c:pt idx="111">
                  <c:v>4794.5226978662786</c:v>
                </c:pt>
                <c:pt idx="112">
                  <c:v>4501.4506917630988</c:v>
                </c:pt>
                <c:pt idx="113">
                  <c:v>4383.846848980601</c:v>
                </c:pt>
                <c:pt idx="114">
                  <c:v>4438.1859354362441</c:v>
                </c:pt>
                <c:pt idx="115">
                  <c:v>4402.3307214744545</c:v>
                </c:pt>
                <c:pt idx="116">
                  <c:v>4565.7302240648505</c:v>
                </c:pt>
                <c:pt idx="117">
                  <c:v>4358.3975522308365</c:v>
                </c:pt>
                <c:pt idx="118">
                  <c:v>4212.6305756240745</c:v>
                </c:pt>
                <c:pt idx="119">
                  <c:v>4378.4134245937312</c:v>
                </c:pt>
                <c:pt idx="120">
                  <c:v>4502.829249581745</c:v>
                </c:pt>
                <c:pt idx="121">
                  <c:v>4476.5540286829328</c:v>
                </c:pt>
                <c:pt idx="122">
                  <c:v>4432.401440269995</c:v>
                </c:pt>
                <c:pt idx="123">
                  <c:v>4408.0307779871064</c:v>
                </c:pt>
                <c:pt idx="124">
                  <c:v>4580.1858628628024</c:v>
                </c:pt>
                <c:pt idx="125">
                  <c:v>4560.3240378833543</c:v>
                </c:pt>
                <c:pt idx="126">
                  <c:v>4442.7271560048339</c:v>
                </c:pt>
                <c:pt idx="127">
                  <c:v>4417.4264589509539</c:v>
                </c:pt>
                <c:pt idx="128">
                  <c:v>4448.5573508336529</c:v>
                </c:pt>
                <c:pt idx="129">
                  <c:v>4587.9790271119628</c:v>
                </c:pt>
                <c:pt idx="130">
                  <c:v>4916.4719484875386</c:v>
                </c:pt>
                <c:pt idx="131">
                  <c:v>4870.3727335619878</c:v>
                </c:pt>
                <c:pt idx="132">
                  <c:v>4717.2305484102526</c:v>
                </c:pt>
                <c:pt idx="133">
                  <c:v>4713.7231705293316</c:v>
                </c:pt>
                <c:pt idx="134">
                  <c:v>4652.2043855532766</c:v>
                </c:pt>
                <c:pt idx="135">
                  <c:v>4676.5002940465411</c:v>
                </c:pt>
                <c:pt idx="136">
                  <c:v>4753.7697449464367</c:v>
                </c:pt>
                <c:pt idx="137">
                  <c:v>4605.8672900012116</c:v>
                </c:pt>
                <c:pt idx="138">
                  <c:v>4342.704691855839</c:v>
                </c:pt>
                <c:pt idx="139">
                  <c:v>4358.7244111601931</c:v>
                </c:pt>
                <c:pt idx="140">
                  <c:v>4093.2955911046138</c:v>
                </c:pt>
                <c:pt idx="141">
                  <c:v>4184.5210103271957</c:v>
                </c:pt>
                <c:pt idx="142">
                  <c:v>4306.7511175874542</c:v>
                </c:pt>
                <c:pt idx="143">
                  <c:v>4231.851999219708</c:v>
                </c:pt>
                <c:pt idx="144">
                  <c:v>4042.7144744532088</c:v>
                </c:pt>
                <c:pt idx="145">
                  <c:v>4141.8692491842567</c:v>
                </c:pt>
                <c:pt idx="146">
                  <c:v>4042.0277679962956</c:v>
                </c:pt>
                <c:pt idx="147">
                  <c:v>4119.0602462305151</c:v>
                </c:pt>
                <c:pt idx="148">
                  <c:v>3832.0121291365149</c:v>
                </c:pt>
                <c:pt idx="149">
                  <c:v>3928.4960427280685</c:v>
                </c:pt>
                <c:pt idx="150">
                  <c:v>4117.0285758087311</c:v>
                </c:pt>
                <c:pt idx="151">
                  <c:v>4160.2695909853519</c:v>
                </c:pt>
                <c:pt idx="152">
                  <c:v>4098.1990803005374</c:v>
                </c:pt>
                <c:pt idx="153">
                  <c:v>4115.5852515372653</c:v>
                </c:pt>
                <c:pt idx="154">
                  <c:v>4057.3211341243014</c:v>
                </c:pt>
                <c:pt idx="155">
                  <c:v>3834.2187295761987</c:v>
                </c:pt>
                <c:pt idx="156">
                  <c:v>3493.5073371858234</c:v>
                </c:pt>
                <c:pt idx="157">
                  <c:v>3506.5347840314112</c:v>
                </c:pt>
                <c:pt idx="158">
                  <c:v>3600.5754271453939</c:v>
                </c:pt>
                <c:pt idx="159">
                  <c:v>3609.6760271894586</c:v>
                </c:pt>
                <c:pt idx="160">
                  <c:v>3594.5454851930785</c:v>
                </c:pt>
                <c:pt idx="161">
                  <c:v>3375.0763597431296</c:v>
                </c:pt>
                <c:pt idx="162">
                  <c:v>3341.8526628291861</c:v>
                </c:pt>
                <c:pt idx="163">
                  <c:v>3506.043587754014</c:v>
                </c:pt>
                <c:pt idx="164">
                  <c:v>3563.0538379769378</c:v>
                </c:pt>
                <c:pt idx="165">
                  <c:v>3302.6625798271202</c:v>
                </c:pt>
                <c:pt idx="166">
                  <c:v>3292.9896740676322</c:v>
                </c:pt>
                <c:pt idx="167">
                  <c:v>3469.955638070528</c:v>
                </c:pt>
                <c:pt idx="168">
                  <c:v>3374.557622477615</c:v>
                </c:pt>
                <c:pt idx="169">
                  <c:v>3261.1859975359721</c:v>
                </c:pt>
                <c:pt idx="170">
                  <c:v>3311.2856026189975</c:v>
                </c:pt>
                <c:pt idx="171">
                  <c:v>3300.3022346317766</c:v>
                </c:pt>
                <c:pt idx="172">
                  <c:v>3313.7261492915268</c:v>
                </c:pt>
                <c:pt idx="173">
                  <c:v>3473.0462708358887</c:v>
                </c:pt>
                <c:pt idx="174">
                  <c:v>3449.1752790282662</c:v>
                </c:pt>
                <c:pt idx="175">
                  <c:v>3616.2192587197264</c:v>
                </c:pt>
                <c:pt idx="176">
                  <c:v>3619.1367773113907</c:v>
                </c:pt>
                <c:pt idx="177">
                  <c:v>3588.7395021368038</c:v>
                </c:pt>
                <c:pt idx="178">
                  <c:v>3618.1543846016416</c:v>
                </c:pt>
                <c:pt idx="179">
                  <c:v>3605.0530918497916</c:v>
                </c:pt>
                <c:pt idx="180">
                  <c:v>3368.6251329485322</c:v>
                </c:pt>
                <c:pt idx="181">
                  <c:v>3279.9794780906132</c:v>
                </c:pt>
                <c:pt idx="182">
                  <c:v>3336.8026923318885</c:v>
                </c:pt>
                <c:pt idx="183">
                  <c:v>3269.2669793281079</c:v>
                </c:pt>
              </c:numCache>
            </c:numRef>
          </c:xVal>
          <c:yVal>
            <c:numRef>
              <c:f>'12d'!$H$2:$H$185</c:f>
              <c:numCache>
                <c:formatCode>0.0</c:formatCode>
                <c:ptCount val="184"/>
                <c:pt idx="0">
                  <c:v>-169.03541088801785</c:v>
                </c:pt>
                <c:pt idx="1">
                  <c:v>-157.77539264718598</c:v>
                </c:pt>
                <c:pt idx="2">
                  <c:v>-141.47544170611354</c:v>
                </c:pt>
                <c:pt idx="3">
                  <c:v>-93.842416592523023</c:v>
                </c:pt>
                <c:pt idx="4">
                  <c:v>-97.530698015380494</c:v>
                </c:pt>
                <c:pt idx="5">
                  <c:v>-9.335186462481488</c:v>
                </c:pt>
                <c:pt idx="6">
                  <c:v>10.578460987562721</c:v>
                </c:pt>
                <c:pt idx="7">
                  <c:v>-108.78720279391337</c:v>
                </c:pt>
                <c:pt idx="8">
                  <c:v>-153.45027929990965</c:v>
                </c:pt>
                <c:pt idx="9">
                  <c:v>-167.2396495355847</c:v>
                </c:pt>
                <c:pt idx="10">
                  <c:v>-194.73661749014809</c:v>
                </c:pt>
                <c:pt idx="11">
                  <c:v>-213.66821656427669</c:v>
                </c:pt>
                <c:pt idx="12">
                  <c:v>-275.14420890505812</c:v>
                </c:pt>
                <c:pt idx="13">
                  <c:v>-230.21918290432541</c:v>
                </c:pt>
                <c:pt idx="14">
                  <c:v>-232.67274799061124</c:v>
                </c:pt>
                <c:pt idx="15">
                  <c:v>-235.6361579996792</c:v>
                </c:pt>
                <c:pt idx="16">
                  <c:v>-225.83492822959442</c:v>
                </c:pt>
                <c:pt idx="17">
                  <c:v>-249.54213000194181</c:v>
                </c:pt>
                <c:pt idx="18">
                  <c:v>-251.94864650348768</c:v>
                </c:pt>
                <c:pt idx="19">
                  <c:v>-203.44455839082366</c:v>
                </c:pt>
                <c:pt idx="20">
                  <c:v>-178.44233860164582</c:v>
                </c:pt>
                <c:pt idx="21">
                  <c:v>-159.89282369815714</c:v>
                </c:pt>
                <c:pt idx="22">
                  <c:v>-158.5951617136102</c:v>
                </c:pt>
                <c:pt idx="23">
                  <c:v>-149.23147619271322</c:v>
                </c:pt>
                <c:pt idx="24">
                  <c:v>-229.02784956974619</c:v>
                </c:pt>
                <c:pt idx="25">
                  <c:v>-341.00999969702707</c:v>
                </c:pt>
                <c:pt idx="26">
                  <c:v>-436.37598166682028</c:v>
                </c:pt>
                <c:pt idx="27">
                  <c:v>-483.79569275446602</c:v>
                </c:pt>
                <c:pt idx="28">
                  <c:v>-400.35399724489025</c:v>
                </c:pt>
                <c:pt idx="29">
                  <c:v>-486.90181881811077</c:v>
                </c:pt>
                <c:pt idx="30">
                  <c:v>-370.44214327717282</c:v>
                </c:pt>
                <c:pt idx="31">
                  <c:v>-216.86111267860679</c:v>
                </c:pt>
                <c:pt idx="32">
                  <c:v>-108.67353758261015</c:v>
                </c:pt>
                <c:pt idx="33">
                  <c:v>-135.20589430882546</c:v>
                </c:pt>
                <c:pt idx="34">
                  <c:v>-36.475594386286957</c:v>
                </c:pt>
                <c:pt idx="35">
                  <c:v>-20.700493002756957</c:v>
                </c:pt>
                <c:pt idx="36">
                  <c:v>-107.93249056776585</c:v>
                </c:pt>
                <c:pt idx="37">
                  <c:v>23.607653762492191</c:v>
                </c:pt>
                <c:pt idx="38">
                  <c:v>-61.194889230331228</c:v>
                </c:pt>
                <c:pt idx="39">
                  <c:v>-105.97863184649714</c:v>
                </c:pt>
                <c:pt idx="40">
                  <c:v>-71.682335075080573</c:v>
                </c:pt>
                <c:pt idx="41">
                  <c:v>-49.795111780906154</c:v>
                </c:pt>
                <c:pt idx="42">
                  <c:v>-80.337498155813137</c:v>
                </c:pt>
                <c:pt idx="43">
                  <c:v>-62.254923096893435</c:v>
                </c:pt>
                <c:pt idx="44">
                  <c:v>-65.069720157767733</c:v>
                </c:pt>
                <c:pt idx="45">
                  <c:v>-16.13958519982225</c:v>
                </c:pt>
                <c:pt idx="46">
                  <c:v>-89.362227773515315</c:v>
                </c:pt>
                <c:pt idx="47">
                  <c:v>-129.59784422828716</c:v>
                </c:pt>
                <c:pt idx="48">
                  <c:v>-132.55326400062813</c:v>
                </c:pt>
                <c:pt idx="49">
                  <c:v>-118.41844454379543</c:v>
                </c:pt>
                <c:pt idx="50">
                  <c:v>-217.30057322826997</c:v>
                </c:pt>
                <c:pt idx="51">
                  <c:v>-244.55109699567856</c:v>
                </c:pt>
                <c:pt idx="52">
                  <c:v>-260.76272212155209</c:v>
                </c:pt>
                <c:pt idx="53">
                  <c:v>-201.01431189004325</c:v>
                </c:pt>
                <c:pt idx="54">
                  <c:v>-205.25399896823046</c:v>
                </c:pt>
                <c:pt idx="55">
                  <c:v>-250.00407114750442</c:v>
                </c:pt>
                <c:pt idx="56">
                  <c:v>-218.19978623771931</c:v>
                </c:pt>
                <c:pt idx="57">
                  <c:v>-211.90195393636486</c:v>
                </c:pt>
                <c:pt idx="58">
                  <c:v>-225.99236707527143</c:v>
                </c:pt>
                <c:pt idx="59">
                  <c:v>-237.77042215728579</c:v>
                </c:pt>
                <c:pt idx="60">
                  <c:v>-102.88777536055795</c:v>
                </c:pt>
                <c:pt idx="61">
                  <c:v>97.816124543255683</c:v>
                </c:pt>
                <c:pt idx="62">
                  <c:v>368.7227640196902</c:v>
                </c:pt>
                <c:pt idx="63">
                  <c:v>287.64147523550173</c:v>
                </c:pt>
                <c:pt idx="64">
                  <c:v>383.21375165672907</c:v>
                </c:pt>
                <c:pt idx="65">
                  <c:v>336.6836966823389</c:v>
                </c:pt>
                <c:pt idx="66">
                  <c:v>260.8484093872321</c:v>
                </c:pt>
                <c:pt idx="67">
                  <c:v>168.90422319168601</c:v>
                </c:pt>
                <c:pt idx="68">
                  <c:v>118.0255977170923</c:v>
                </c:pt>
                <c:pt idx="69">
                  <c:v>244.71014328173897</c:v>
                </c:pt>
                <c:pt idx="70">
                  <c:v>151.48932246135018</c:v>
                </c:pt>
                <c:pt idx="71">
                  <c:v>52.453592178941108</c:v>
                </c:pt>
                <c:pt idx="72">
                  <c:v>86.62301650740892</c:v>
                </c:pt>
                <c:pt idx="73">
                  <c:v>159.70823518299585</c:v>
                </c:pt>
                <c:pt idx="74">
                  <c:v>120.3260048602574</c:v>
                </c:pt>
                <c:pt idx="75">
                  <c:v>99.001616600998204</c:v>
                </c:pt>
                <c:pt idx="76">
                  <c:v>201.14005500004851</c:v>
                </c:pt>
                <c:pt idx="77">
                  <c:v>187.60007919171494</c:v>
                </c:pt>
                <c:pt idx="78">
                  <c:v>54.810045503846595</c:v>
                </c:pt>
                <c:pt idx="79">
                  <c:v>9.9717178527553187</c:v>
                </c:pt>
                <c:pt idx="80">
                  <c:v>-13.715126979442175</c:v>
                </c:pt>
                <c:pt idx="81">
                  <c:v>-41.995933527353372</c:v>
                </c:pt>
                <c:pt idx="82">
                  <c:v>-69.971509709204383</c:v>
                </c:pt>
                <c:pt idx="83">
                  <c:v>20.265098614195267</c:v>
                </c:pt>
                <c:pt idx="84">
                  <c:v>-4.3953662781673302</c:v>
                </c:pt>
                <c:pt idx="85">
                  <c:v>-69.006307445108632</c:v>
                </c:pt>
                <c:pt idx="86">
                  <c:v>-65.567962885151246</c:v>
                </c:pt>
                <c:pt idx="87">
                  <c:v>33.016966441564819</c:v>
                </c:pt>
                <c:pt idx="88">
                  <c:v>-19.738553253850569</c:v>
                </c:pt>
                <c:pt idx="89">
                  <c:v>-53.515626945641088</c:v>
                </c:pt>
                <c:pt idx="90">
                  <c:v>-48.71819137389366</c:v>
                </c:pt>
                <c:pt idx="91">
                  <c:v>-72.689005579278273</c:v>
                </c:pt>
                <c:pt idx="92">
                  <c:v>-102.02388903915971</c:v>
                </c:pt>
                <c:pt idx="93">
                  <c:v>13.567898249261816</c:v>
                </c:pt>
                <c:pt idx="94">
                  <c:v>2.3870862120661513</c:v>
                </c:pt>
                <c:pt idx="95">
                  <c:v>-106.61562606153802</c:v>
                </c:pt>
                <c:pt idx="96">
                  <c:v>-154.28058964692536</c:v>
                </c:pt>
                <c:pt idx="97">
                  <c:v>-390.26559121784021</c:v>
                </c:pt>
                <c:pt idx="98">
                  <c:v>-262.33895400322945</c:v>
                </c:pt>
                <c:pt idx="99">
                  <c:v>-299.09532122066412</c:v>
                </c:pt>
                <c:pt idx="100">
                  <c:v>-364.6445274914995</c:v>
                </c:pt>
                <c:pt idx="101">
                  <c:v>-499.27298098981419</c:v>
                </c:pt>
                <c:pt idx="102">
                  <c:v>-589.98502750110038</c:v>
                </c:pt>
                <c:pt idx="103">
                  <c:v>-530.90891355993017</c:v>
                </c:pt>
                <c:pt idx="104">
                  <c:v>-522.65315610830248</c:v>
                </c:pt>
                <c:pt idx="105">
                  <c:v>-336.67543093500035</c:v>
                </c:pt>
                <c:pt idx="106">
                  <c:v>-591.07242885396045</c:v>
                </c:pt>
                <c:pt idx="107">
                  <c:v>-568.9536452106463</c:v>
                </c:pt>
                <c:pt idx="108">
                  <c:v>-603.47787097924856</c:v>
                </c:pt>
                <c:pt idx="109">
                  <c:v>-738.42728255687962</c:v>
                </c:pt>
                <c:pt idx="110">
                  <c:v>-782.77007427166427</c:v>
                </c:pt>
                <c:pt idx="111">
                  <c:v>-638.53050986627841</c:v>
                </c:pt>
                <c:pt idx="112">
                  <c:v>-447.127937763099</c:v>
                </c:pt>
                <c:pt idx="113">
                  <c:v>-413.66496398060099</c:v>
                </c:pt>
                <c:pt idx="114">
                  <c:v>-266.52236143624395</c:v>
                </c:pt>
                <c:pt idx="115">
                  <c:v>-314.42764547445449</c:v>
                </c:pt>
                <c:pt idx="116">
                  <c:v>-347.85327106485056</c:v>
                </c:pt>
                <c:pt idx="117">
                  <c:v>-227.29550123083663</c:v>
                </c:pt>
                <c:pt idx="118">
                  <c:v>-282.37325162407433</c:v>
                </c:pt>
                <c:pt idx="119">
                  <c:v>-91.09457659373129</c:v>
                </c:pt>
                <c:pt idx="120">
                  <c:v>-88.082667581745227</c:v>
                </c:pt>
                <c:pt idx="121">
                  <c:v>-150.90363768293264</c:v>
                </c:pt>
                <c:pt idx="122">
                  <c:v>-144.32722126999488</c:v>
                </c:pt>
                <c:pt idx="123">
                  <c:v>-83.403824987106418</c:v>
                </c:pt>
                <c:pt idx="124">
                  <c:v>4.6129651371975342</c:v>
                </c:pt>
                <c:pt idx="125">
                  <c:v>46.869810116645567</c:v>
                </c:pt>
                <c:pt idx="126">
                  <c:v>94.597062995166198</c:v>
                </c:pt>
                <c:pt idx="127">
                  <c:v>68.816705049046504</c:v>
                </c:pt>
                <c:pt idx="128">
                  <c:v>73.023704166346761</c:v>
                </c:pt>
                <c:pt idx="129">
                  <c:v>32.575660888037419</c:v>
                </c:pt>
                <c:pt idx="130">
                  <c:v>-104.3845464875385</c:v>
                </c:pt>
                <c:pt idx="131">
                  <c:v>-135.30388556198795</c:v>
                </c:pt>
                <c:pt idx="132">
                  <c:v>-81.05623241025296</c:v>
                </c:pt>
                <c:pt idx="133">
                  <c:v>16.661106470668528</c:v>
                </c:pt>
                <c:pt idx="134">
                  <c:v>14.910848446723321</c:v>
                </c:pt>
                <c:pt idx="135">
                  <c:v>-25.039845046540904</c:v>
                </c:pt>
                <c:pt idx="136">
                  <c:v>-127.41085794643641</c:v>
                </c:pt>
                <c:pt idx="137">
                  <c:v>-48.363384001211671</c:v>
                </c:pt>
                <c:pt idx="138">
                  <c:v>-126.3394578558391</c:v>
                </c:pt>
                <c:pt idx="139">
                  <c:v>-71.130661160193085</c:v>
                </c:pt>
                <c:pt idx="140">
                  <c:v>-92.644712104613973</c:v>
                </c:pt>
                <c:pt idx="141">
                  <c:v>113.78563067280447</c:v>
                </c:pt>
                <c:pt idx="142">
                  <c:v>103.18003441254587</c:v>
                </c:pt>
                <c:pt idx="143">
                  <c:v>37.880910780291742</c:v>
                </c:pt>
                <c:pt idx="144">
                  <c:v>45.743289546791402</c:v>
                </c:pt>
                <c:pt idx="145">
                  <c:v>198.89442281574338</c:v>
                </c:pt>
                <c:pt idx="146">
                  <c:v>197.9536770037048</c:v>
                </c:pt>
                <c:pt idx="147">
                  <c:v>155.68291776948536</c:v>
                </c:pt>
                <c:pt idx="148">
                  <c:v>198.89680686348493</c:v>
                </c:pt>
                <c:pt idx="149">
                  <c:v>168.41606627193141</c:v>
                </c:pt>
                <c:pt idx="150">
                  <c:v>177.42503719126853</c:v>
                </c:pt>
                <c:pt idx="151">
                  <c:v>284.83538901464817</c:v>
                </c:pt>
                <c:pt idx="152">
                  <c:v>533.27992369946242</c:v>
                </c:pt>
                <c:pt idx="153">
                  <c:v>471.40498246273455</c:v>
                </c:pt>
                <c:pt idx="154">
                  <c:v>453.98111187569884</c:v>
                </c:pt>
                <c:pt idx="155">
                  <c:v>386.48732542380094</c:v>
                </c:pt>
                <c:pt idx="156">
                  <c:v>626.08006481417669</c:v>
                </c:pt>
                <c:pt idx="157">
                  <c:v>691.78796996858864</c:v>
                </c:pt>
                <c:pt idx="158">
                  <c:v>758.16187785460579</c:v>
                </c:pt>
                <c:pt idx="159">
                  <c:v>705.38549581054167</c:v>
                </c:pt>
                <c:pt idx="160">
                  <c:v>844.81242480692117</c:v>
                </c:pt>
                <c:pt idx="161">
                  <c:v>744.73955825687062</c:v>
                </c:pt>
                <c:pt idx="162">
                  <c:v>566.64343117081398</c:v>
                </c:pt>
                <c:pt idx="163">
                  <c:v>578.40880524598606</c:v>
                </c:pt>
                <c:pt idx="164">
                  <c:v>571.39928702306224</c:v>
                </c:pt>
                <c:pt idx="165">
                  <c:v>481.56422717287978</c:v>
                </c:pt>
                <c:pt idx="166">
                  <c:v>452.45075593236788</c:v>
                </c:pt>
                <c:pt idx="167">
                  <c:v>548.433033929472</c:v>
                </c:pt>
                <c:pt idx="168">
                  <c:v>587.91210452238511</c:v>
                </c:pt>
                <c:pt idx="169">
                  <c:v>618.3005744640277</c:v>
                </c:pt>
                <c:pt idx="170">
                  <c:v>649.5745043810025</c:v>
                </c:pt>
                <c:pt idx="171">
                  <c:v>622.29029436822339</c:v>
                </c:pt>
                <c:pt idx="172">
                  <c:v>620.11833270847319</c:v>
                </c:pt>
                <c:pt idx="173">
                  <c:v>547.2137391641113</c:v>
                </c:pt>
                <c:pt idx="174">
                  <c:v>532.92432997173364</c:v>
                </c:pt>
                <c:pt idx="175">
                  <c:v>491.79636628027356</c:v>
                </c:pt>
                <c:pt idx="176">
                  <c:v>428.84613268860949</c:v>
                </c:pt>
                <c:pt idx="177">
                  <c:v>504.54150386319634</c:v>
                </c:pt>
                <c:pt idx="178">
                  <c:v>449.1737403983584</c:v>
                </c:pt>
                <c:pt idx="179">
                  <c:v>432.49451515020837</c:v>
                </c:pt>
                <c:pt idx="180">
                  <c:v>432.26793305146794</c:v>
                </c:pt>
                <c:pt idx="181">
                  <c:v>348.55225990938698</c:v>
                </c:pt>
                <c:pt idx="182">
                  <c:v>377.04935866811138</c:v>
                </c:pt>
                <c:pt idx="183">
                  <c:v>413.36583367189223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7C-470B-ABCE-BE7D4BFD5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7734223"/>
        <c:axId val="1177739631"/>
      </c:scatterChart>
      <c:valAx>
        <c:axId val="1177734223"/>
        <c:scaling>
          <c:orientation val="minMax"/>
          <c:min val="2000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Predicted</a:t>
                </a:r>
                <a:r>
                  <a:rPr lang="en-CA" baseline="0"/>
                  <a:t> Etheruem Price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1177739631"/>
        <c:crosses val="autoZero"/>
        <c:crossBetween val="midCat"/>
        <c:majorUnit val="1000"/>
      </c:valAx>
      <c:valAx>
        <c:axId val="1177739631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Residuals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11777342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'12e'!$E$1</c:f>
              <c:strCache>
                <c:ptCount val="1"/>
                <c:pt idx="0">
                  <c:v>Ethereum Close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3036154855643045"/>
                  <c:y val="-0.1172550306211723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'12e'!$D$2:$D$186</c:f>
              <c:numCache>
                <c:formatCode>0.00%</c:formatCode>
                <c:ptCount val="185"/>
                <c:pt idx="1">
                  <c:v>9.6785581076234955E-3</c:v>
                </c:pt>
                <c:pt idx="2">
                  <c:v>2.2760094790705863E-2</c:v>
                </c:pt>
                <c:pt idx="3">
                  <c:v>1.7861561294527144E-2</c:v>
                </c:pt>
                <c:pt idx="4">
                  <c:v>-4.3691535409299841E-2</c:v>
                </c:pt>
                <c:pt idx="5">
                  <c:v>1.4496276606932437E-2</c:v>
                </c:pt>
                <c:pt idx="6">
                  <c:v>-1.1095808992091571E-2</c:v>
                </c:pt>
                <c:pt idx="7">
                  <c:v>-2.8886355122278055E-2</c:v>
                </c:pt>
                <c:pt idx="8">
                  <c:v>2.8002257916783787E-2</c:v>
                </c:pt>
                <c:pt idx="9">
                  <c:v>-8.2103110179113838E-3</c:v>
                </c:pt>
                <c:pt idx="10">
                  <c:v>2.1469475386097409E-2</c:v>
                </c:pt>
                <c:pt idx="11">
                  <c:v>-3.1668630436092145E-2</c:v>
                </c:pt>
                <c:pt idx="12">
                  <c:v>-1.3687548263235962E-2</c:v>
                </c:pt>
                <c:pt idx="13">
                  <c:v>3.6793520756397261E-3</c:v>
                </c:pt>
                <c:pt idx="14">
                  <c:v>-3.1734999516696359E-2</c:v>
                </c:pt>
                <c:pt idx="15">
                  <c:v>-1.130217590027912E-2</c:v>
                </c:pt>
                <c:pt idx="16">
                  <c:v>3.5494536335850713E-3</c:v>
                </c:pt>
                <c:pt idx="17">
                  <c:v>8.3639874495348397E-3</c:v>
                </c:pt>
                <c:pt idx="18">
                  <c:v>-3.0788575934461607E-2</c:v>
                </c:pt>
                <c:pt idx="19">
                  <c:v>-3.2788950695283904E-2</c:v>
                </c:pt>
                <c:pt idx="20">
                  <c:v>7.7274426748142833E-2</c:v>
                </c:pt>
                <c:pt idx="21">
                  <c:v>6.3035733217285178E-3</c:v>
                </c:pt>
                <c:pt idx="22">
                  <c:v>3.9254825359230777E-2</c:v>
                </c:pt>
                <c:pt idx="23">
                  <c:v>2.1169199023477296E-2</c:v>
                </c:pt>
                <c:pt idx="24">
                  <c:v>3.0844758294300514E-2</c:v>
                </c:pt>
                <c:pt idx="25">
                  <c:v>5.6218871710369232E-2</c:v>
                </c:pt>
                <c:pt idx="26">
                  <c:v>5.5424286615434346E-2</c:v>
                </c:pt>
                <c:pt idx="27">
                  <c:v>1.4945713191288875E-2</c:v>
                </c:pt>
                <c:pt idx="28">
                  <c:v>3.1292265067753029E-4</c:v>
                </c:pt>
                <c:pt idx="29">
                  <c:v>5.5666404612466358E-2</c:v>
                </c:pt>
                <c:pt idx="30">
                  <c:v>-1.4427457605874872E-2</c:v>
                </c:pt>
                <c:pt idx="31">
                  <c:v>-3.9669750492048739E-2</c:v>
                </c:pt>
                <c:pt idx="32">
                  <c:v>-1.9335866349830887E-2</c:v>
                </c:pt>
                <c:pt idx="33">
                  <c:v>-2.6757979371297706E-2</c:v>
                </c:pt>
                <c:pt idx="34">
                  <c:v>4.1792893173721403E-2</c:v>
                </c:pt>
                <c:pt idx="35">
                  <c:v>2.8229465293055086E-2</c:v>
                </c:pt>
                <c:pt idx="36">
                  <c:v>4.7638035864669206E-2</c:v>
                </c:pt>
                <c:pt idx="37">
                  <c:v>4.0622208284189464E-2</c:v>
                </c:pt>
                <c:pt idx="38">
                  <c:v>-1.7005273830093561E-2</c:v>
                </c:pt>
                <c:pt idx="39">
                  <c:v>5.8616336062578545E-2</c:v>
                </c:pt>
                <c:pt idx="40">
                  <c:v>-1.6830892315139959E-2</c:v>
                </c:pt>
                <c:pt idx="41">
                  <c:v>1.8877839422347449E-4</c:v>
                </c:pt>
                <c:pt idx="42">
                  <c:v>-2.5559436356924255E-2</c:v>
                </c:pt>
                <c:pt idx="43">
                  <c:v>7.5740734585307432E-2</c:v>
                </c:pt>
                <c:pt idx="44">
                  <c:v>-1.4570550768170482E-2</c:v>
                </c:pt>
                <c:pt idx="45">
                  <c:v>-1.0603958848730958E-3</c:v>
                </c:pt>
                <c:pt idx="46">
                  <c:v>-2.2159105669788327E-2</c:v>
                </c:pt>
                <c:pt idx="47">
                  <c:v>-2.8456465011732893E-2</c:v>
                </c:pt>
                <c:pt idx="48">
                  <c:v>2.3677653895136626E-3</c:v>
                </c:pt>
                <c:pt idx="49">
                  <c:v>4.2775442615220857E-2</c:v>
                </c:pt>
                <c:pt idx="50">
                  <c:v>5.6115872466366172E-2</c:v>
                </c:pt>
                <c:pt idx="51">
                  <c:v>-8.789842678462589E-3</c:v>
                </c:pt>
                <c:pt idx="52">
                  <c:v>8.5094768988363059E-3</c:v>
                </c:pt>
                <c:pt idx="53">
                  <c:v>4.551674230908135E-3</c:v>
                </c:pt>
                <c:pt idx="54">
                  <c:v>-3.7137725292664049E-2</c:v>
                </c:pt>
                <c:pt idx="55">
                  <c:v>2.6300020814009999E-2</c:v>
                </c:pt>
                <c:pt idx="56">
                  <c:v>-4.1228304356014635E-2</c:v>
                </c:pt>
                <c:pt idx="57">
                  <c:v>4.5086262970899772E-2</c:v>
                </c:pt>
                <c:pt idx="58">
                  <c:v>-3.1852806337657534E-3</c:v>
                </c:pt>
                <c:pt idx="59">
                  <c:v>-1.4839825759379631E-3</c:v>
                </c:pt>
                <c:pt idx="60">
                  <c:v>-3.6347609282645542E-2</c:v>
                </c:pt>
                <c:pt idx="61">
                  <c:v>2.3738850726161779E-3</c:v>
                </c:pt>
                <c:pt idx="62">
                  <c:v>3.5625563995775662E-2</c:v>
                </c:pt>
                <c:pt idx="63">
                  <c:v>9.8408304074422068E-3</c:v>
                </c:pt>
                <c:pt idx="64">
                  <c:v>1.4143210074084835E-2</c:v>
                </c:pt>
                <c:pt idx="65">
                  <c:v>-1.6141808032423546E-3</c:v>
                </c:pt>
                <c:pt idx="66">
                  <c:v>3.621581213193608E-2</c:v>
                </c:pt>
                <c:pt idx="67">
                  <c:v>1.7006125728662988E-2</c:v>
                </c:pt>
                <c:pt idx="68">
                  <c:v>-0.11062160717008708</c:v>
                </c:pt>
                <c:pt idx="69">
                  <c:v>-1.5375366880069965E-2</c:v>
                </c:pt>
                <c:pt idx="70">
                  <c:v>6.5094857397785446E-3</c:v>
                </c:pt>
                <c:pt idx="71">
                  <c:v>-3.2495484252712439E-2</c:v>
                </c:pt>
                <c:pt idx="72">
                  <c:v>7.0748487352444026E-3</c:v>
                </c:pt>
                <c:pt idx="73">
                  <c:v>1.9066033632698012E-2</c:v>
                </c:pt>
                <c:pt idx="74">
                  <c:v>-2.38844381478301E-2</c:v>
                </c:pt>
                <c:pt idx="75">
                  <c:v>4.7359261037808853E-2</c:v>
                </c:pt>
                <c:pt idx="76">
                  <c:v>2.3015462075633941E-2</c:v>
                </c:pt>
                <c:pt idx="77">
                  <c:v>-8.1572867209881647E-3</c:v>
                </c:pt>
                <c:pt idx="78">
                  <c:v>-1.0795386736033603E-2</c:v>
                </c:pt>
                <c:pt idx="79">
                  <c:v>2.1385589090137189E-2</c:v>
                </c:pt>
                <c:pt idx="80">
                  <c:v>-2.1089044072889893E-2</c:v>
                </c:pt>
                <c:pt idx="81">
                  <c:v>-9.344895317480946E-2</c:v>
                </c:pt>
                <c:pt idx="82">
                  <c:v>-5.0185206746491989E-2</c:v>
                </c:pt>
                <c:pt idx="83">
                  <c:v>7.0793114082485217E-2</c:v>
                </c:pt>
                <c:pt idx="84">
                  <c:v>3.0306477554888581E-2</c:v>
                </c:pt>
                <c:pt idx="85">
                  <c:v>-4.5781115607514702E-2</c:v>
                </c:pt>
                <c:pt idx="86">
                  <c:v>-2.8748125280843142E-3</c:v>
                </c:pt>
                <c:pt idx="87">
                  <c:v>1.1516492065802802E-2</c:v>
                </c:pt>
                <c:pt idx="88">
                  <c:v>-2.2514267204952147E-2</c:v>
                </c:pt>
                <c:pt idx="89">
                  <c:v>-2.8440078735743481E-2</c:v>
                </c:pt>
                <c:pt idx="90">
                  <c:v>1.2911568489997678E-2</c:v>
                </c:pt>
                <c:pt idx="91">
                  <c:v>5.3568275181970541E-2</c:v>
                </c:pt>
                <c:pt idx="92">
                  <c:v>9.8788730427453356E-2</c:v>
                </c:pt>
                <c:pt idx="93">
                  <c:v>-8.4264110135113778E-3</c:v>
                </c:pt>
                <c:pt idx="94">
                  <c:v>1.023788738517557E-2</c:v>
                </c:pt>
                <c:pt idx="95">
                  <c:v>1.8940873586171188E-2</c:v>
                </c:pt>
                <c:pt idx="96">
                  <c:v>4.8905889111915485E-2</c:v>
                </c:pt>
                <c:pt idx="97">
                  <c:v>7.4670498295999851E-2</c:v>
                </c:pt>
                <c:pt idx="98">
                  <c:v>-2.8096534067359055E-2</c:v>
                </c:pt>
                <c:pt idx="99">
                  <c:v>3.0082765491640183E-3</c:v>
                </c:pt>
                <c:pt idx="100">
                  <c:v>1.8536499850365647E-2</c:v>
                </c:pt>
                <c:pt idx="101">
                  <c:v>-3.5774220358302522E-3</c:v>
                </c:pt>
                <c:pt idx="102">
                  <c:v>4.9536840654981519E-2</c:v>
                </c:pt>
                <c:pt idx="103">
                  <c:v>-2.5114999855313895E-2</c:v>
                </c:pt>
                <c:pt idx="104">
                  <c:v>2.4268618333087803E-2</c:v>
                </c:pt>
                <c:pt idx="105">
                  <c:v>-1.3862839083127511E-3</c:v>
                </c:pt>
                <c:pt idx="106">
                  <c:v>7.4534407404945172E-2</c:v>
                </c:pt>
                <c:pt idx="107">
                  <c:v>-1.1393481663350288E-2</c:v>
                </c:pt>
                <c:pt idx="108">
                  <c:v>1.0862437564053062E-2</c:v>
                </c:pt>
                <c:pt idx="109">
                  <c:v>7.6755998848449594E-3</c:v>
                </c:pt>
                <c:pt idx="110">
                  <c:v>3.6047967735345132E-2</c:v>
                </c:pt>
                <c:pt idx="111">
                  <c:v>2.6934175102078729E-2</c:v>
                </c:pt>
                <c:pt idx="112">
                  <c:v>-5.7319313668438211E-2</c:v>
                </c:pt>
                <c:pt idx="113">
                  <c:v>-2.4399647264276264E-2</c:v>
                </c:pt>
                <c:pt idx="114">
                  <c:v>1.1555863927266211E-2</c:v>
                </c:pt>
                <c:pt idx="115">
                  <c:v>-7.5379375120196582E-3</c:v>
                </c:pt>
                <c:pt idx="116">
                  <c:v>3.4612823680049302E-2</c:v>
                </c:pt>
                <c:pt idx="117">
                  <c:v>-4.2449852663032216E-2</c:v>
                </c:pt>
                <c:pt idx="118">
                  <c:v>-3.1167793762830669E-2</c:v>
                </c:pt>
                <c:pt idx="119">
                  <c:v>3.6587939036777192E-2</c:v>
                </c:pt>
                <c:pt idx="120">
                  <c:v>2.6489137663415721E-2</c:v>
                </c:pt>
                <c:pt idx="121">
                  <c:v>-5.4498458024487819E-3</c:v>
                </c:pt>
                <c:pt idx="122">
                  <c:v>-9.2080425708236137E-3</c:v>
                </c:pt>
                <c:pt idx="123">
                  <c:v>-5.1297477359403864E-3</c:v>
                </c:pt>
                <c:pt idx="124">
                  <c:v>3.6423534472151374E-2</c:v>
                </c:pt>
                <c:pt idx="125">
                  <c:v>-4.0545635920454879E-3</c:v>
                </c:pt>
                <c:pt idx="126">
                  <c:v>-2.4103783962762027E-2</c:v>
                </c:pt>
                <c:pt idx="127">
                  <c:v>-5.3139598922245235E-3</c:v>
                </c:pt>
                <c:pt idx="128">
                  <c:v>6.5734191543269415E-3</c:v>
                </c:pt>
                <c:pt idx="129">
                  <c:v>2.9247220888667137E-2</c:v>
                </c:pt>
                <c:pt idx="130">
                  <c:v>6.6951547185326699E-2</c:v>
                </c:pt>
                <c:pt idx="131">
                  <c:v>-8.8060963717171686E-3</c:v>
                </c:pt>
                <c:pt idx="132">
                  <c:v>-2.9513867417666494E-2</c:v>
                </c:pt>
                <c:pt idx="133">
                  <c:v>-6.965054308346062E-4</c:v>
                </c:pt>
                <c:pt idx="134">
                  <c:v>-1.22250963746992E-2</c:v>
                </c:pt>
                <c:pt idx="135">
                  <c:v>4.8878705717297225E-3</c:v>
                </c:pt>
                <c:pt idx="136">
                  <c:v>1.5469517787504255E-2</c:v>
                </c:pt>
                <c:pt idx="137">
                  <c:v>-2.915932332382095E-2</c:v>
                </c:pt>
                <c:pt idx="138">
                  <c:v>-5.344145330129927E-2</c:v>
                </c:pt>
                <c:pt idx="139">
                  <c:v>3.4368574194247139E-3</c:v>
                </c:pt>
                <c:pt idx="140">
                  <c:v>-5.6749839897770778E-2</c:v>
                </c:pt>
                <c:pt idx="141">
                  <c:v>2.06778578016922E-2</c:v>
                </c:pt>
                <c:pt idx="142">
                  <c:v>2.7144333095587083E-2</c:v>
                </c:pt>
                <c:pt idx="143">
                  <c:v>-1.6193704661188361E-2</c:v>
                </c:pt>
                <c:pt idx="144">
                  <c:v>-4.1565940596128927E-2</c:v>
                </c:pt>
                <c:pt idx="145">
                  <c:v>2.2735855742779885E-2</c:v>
                </c:pt>
                <c:pt idx="146">
                  <c:v>-2.2384387025190348E-2</c:v>
                </c:pt>
                <c:pt idx="147">
                  <c:v>1.7666069387407758E-2</c:v>
                </c:pt>
                <c:pt idx="148">
                  <c:v>-6.4686770544720093E-2</c:v>
                </c:pt>
                <c:pt idx="149">
                  <c:v>2.3246554945143088E-2</c:v>
                </c:pt>
                <c:pt idx="150">
                  <c:v>4.4392510039864108E-2</c:v>
                </c:pt>
                <c:pt idx="151">
                  <c:v>9.7488981178616603E-3</c:v>
                </c:pt>
                <c:pt idx="152">
                  <c:v>-1.3858989986937645E-2</c:v>
                </c:pt>
                <c:pt idx="153">
                  <c:v>3.9365085152086622E-3</c:v>
                </c:pt>
                <c:pt idx="154">
                  <c:v>-1.3140205791942555E-2</c:v>
                </c:pt>
                <c:pt idx="155">
                  <c:v>-5.0985864809286095E-2</c:v>
                </c:pt>
                <c:pt idx="156">
                  <c:v>-8.2046396840815286E-2</c:v>
                </c:pt>
                <c:pt idx="157">
                  <c:v>3.4175229279306786E-3</c:v>
                </c:pt>
                <c:pt idx="158">
                  <c:v>2.4585895795209766E-2</c:v>
                </c:pt>
                <c:pt idx="159">
                  <c:v>2.32215979301186E-3</c:v>
                </c:pt>
                <c:pt idx="160">
                  <c:v>-3.8518487569983838E-3</c:v>
                </c:pt>
                <c:pt idx="161">
                  <c:v>-5.6087262127019456E-2</c:v>
                </c:pt>
                <c:pt idx="162">
                  <c:v>-8.9951190792300628E-3</c:v>
                </c:pt>
                <c:pt idx="163">
                  <c:v>4.4857216043531489E-2</c:v>
                </c:pt>
                <c:pt idx="164">
                  <c:v>1.4906619570211829E-2</c:v>
                </c:pt>
                <c:pt idx="165">
                  <c:v>-6.7085171714271613E-2</c:v>
                </c:pt>
                <c:pt idx="166">
                  <c:v>-2.6712534511314579E-3</c:v>
                </c:pt>
                <c:pt idx="167">
                  <c:v>4.900151965591143E-2</c:v>
                </c:pt>
                <c:pt idx="168">
                  <c:v>-2.5181582897947263E-2</c:v>
                </c:pt>
                <c:pt idx="169">
                  <c:v>-3.0699007215902834E-2</c:v>
                </c:pt>
                <c:pt idx="170">
                  <c:v>1.3995731574021118E-2</c:v>
                </c:pt>
                <c:pt idx="171">
                  <c:v>-3.0259427681341091E-3</c:v>
                </c:pt>
                <c:pt idx="172">
                  <c:v>3.709543773703737E-3</c:v>
                </c:pt>
                <c:pt idx="173">
                  <c:v>4.3863561683113152E-2</c:v>
                </c:pt>
                <c:pt idx="174">
                  <c:v>-6.2959314374870911E-3</c:v>
                </c:pt>
                <c:pt idx="175">
                  <c:v>4.4336691948513765E-2</c:v>
                </c:pt>
                <c:pt idx="176">
                  <c:v>7.4149043576601347E-4</c:v>
                </c:pt>
                <c:pt idx="177">
                  <c:v>-7.7197754954052419E-3</c:v>
                </c:pt>
                <c:pt idx="178">
                  <c:v>7.5284019171429628E-3</c:v>
                </c:pt>
                <c:pt idx="179">
                  <c:v>-3.3280706166936244E-3</c:v>
                </c:pt>
                <c:pt idx="180">
                  <c:v>-6.0259425620618735E-2</c:v>
                </c:pt>
                <c:pt idx="181">
                  <c:v>-2.4042278800870006E-2</c:v>
                </c:pt>
                <c:pt idx="182">
                  <c:v>1.5791121253377012E-2</c:v>
                </c:pt>
                <c:pt idx="183">
                  <c:v>-1.8476352907200181E-2</c:v>
                </c:pt>
              </c:numCache>
            </c:numRef>
          </c:xVal>
          <c:yVal>
            <c:numRef>
              <c:f>'12e'!$E$2:$E$186</c:f>
              <c:numCache>
                <c:formatCode>0.00%</c:formatCode>
                <c:ptCount val="185"/>
                <c:pt idx="1">
                  <c:v>1.7238228484163585E-2</c:v>
                </c:pt>
                <c:pt idx="2">
                  <c:v>3.5382581248130159E-2</c:v>
                </c:pt>
                <c:pt idx="3">
                  <c:v>4.2949216400913114E-2</c:v>
                </c:pt>
                <c:pt idx="4">
                  <c:v>-5.3038860166969966E-2</c:v>
                </c:pt>
                <c:pt idx="5">
                  <c:v>5.7353736715781797E-2</c:v>
                </c:pt>
                <c:pt idx="6">
                  <c:v>-4.094146411738179E-3</c:v>
                </c:pt>
                <c:pt idx="7">
                  <c:v>-8.4285898515350718E-2</c:v>
                </c:pt>
                <c:pt idx="8">
                  <c:v>1.257815299615098E-2</c:v>
                </c:pt>
                <c:pt idx="9">
                  <c:v>-1.6438693908571937E-2</c:v>
                </c:pt>
                <c:pt idx="10">
                  <c:v>1.3385044660273175E-2</c:v>
                </c:pt>
                <c:pt idx="11">
                  <c:v>-4.8112081032767651E-2</c:v>
                </c:pt>
                <c:pt idx="12">
                  <c:v>-4.744738318411329E-2</c:v>
                </c:pt>
                <c:pt idx="13">
                  <c:v>2.7961323039301912E-2</c:v>
                </c:pt>
                <c:pt idx="14">
                  <c:v>-4.1696001081513362E-2</c:v>
                </c:pt>
                <c:pt idx="15">
                  <c:v>-1.6111927679170964E-2</c:v>
                </c:pt>
                <c:pt idx="16">
                  <c:v>9.807715043957152E-3</c:v>
                </c:pt>
                <c:pt idx="17">
                  <c:v>-1.7237347643261315E-3</c:v>
                </c:pt>
                <c:pt idx="18">
                  <c:v>-4.1283746307574559E-2</c:v>
                </c:pt>
                <c:pt idx="19">
                  <c:v>-1.6390218576264999E-2</c:v>
                </c:pt>
                <c:pt idx="20">
                  <c:v>0.11382313863599718</c:v>
                </c:pt>
                <c:pt idx="21">
                  <c:v>1.7193588961807067E-2</c:v>
                </c:pt>
                <c:pt idx="22">
                  <c:v>4.9167349569070859E-2</c:v>
                </c:pt>
                <c:pt idx="23">
                  <c:v>3.0328900773089428E-2</c:v>
                </c:pt>
                <c:pt idx="24">
                  <c:v>9.8438267075869556E-4</c:v>
                </c:pt>
                <c:pt idx="25">
                  <c:v>1.9162828542724906E-2</c:v>
                </c:pt>
                <c:pt idx="26">
                  <c:v>2.9089176009067037E-2</c:v>
                </c:pt>
                <c:pt idx="27">
                  <c:v>-7.7799240323999568E-4</c:v>
                </c:pt>
                <c:pt idx="28">
                  <c:v>3.6755805756089922E-2</c:v>
                </c:pt>
                <c:pt idx="29">
                  <c:v>3.6121881535013244E-2</c:v>
                </c:pt>
                <c:pt idx="30">
                  <c:v>2.8070376078916517E-2</c:v>
                </c:pt>
                <c:pt idx="31">
                  <c:v>1.0110397165181636E-2</c:v>
                </c:pt>
                <c:pt idx="32">
                  <c:v>1.8854043105707843E-2</c:v>
                </c:pt>
                <c:pt idx="33">
                  <c:v>-4.1301677634783547E-2</c:v>
                </c:pt>
                <c:pt idx="34">
                  <c:v>8.8824624345286776E-2</c:v>
                </c:pt>
                <c:pt idx="35">
                  <c:v>3.7696628809695196E-2</c:v>
                </c:pt>
                <c:pt idx="36">
                  <c:v>2.2499255027410573E-2</c:v>
                </c:pt>
                <c:pt idx="37">
                  <c:v>9.2114318530088529E-2</c:v>
                </c:pt>
                <c:pt idx="38">
                  <c:v>-4.5453041234508863E-2</c:v>
                </c:pt>
                <c:pt idx="39">
                  <c:v>5.1140413593672142E-2</c:v>
                </c:pt>
                <c:pt idx="40">
                  <c:v>-8.2595412606608961E-3</c:v>
                </c:pt>
                <c:pt idx="41">
                  <c:v>7.1789217453322226E-3</c:v>
                </c:pt>
                <c:pt idx="42">
                  <c:v>-3.8186298953526973E-2</c:v>
                </c:pt>
                <c:pt idx="43">
                  <c:v>9.1606772813925708E-2</c:v>
                </c:pt>
                <c:pt idx="44">
                  <c:v>-1.7087505745833547E-2</c:v>
                </c:pt>
                <c:pt idx="45">
                  <c:v>1.3799287277731139E-2</c:v>
                </c:pt>
                <c:pt idx="46">
                  <c:v>-4.6516972044877286E-2</c:v>
                </c:pt>
                <c:pt idx="47">
                  <c:v>-4.4879818374544404E-2</c:v>
                </c:pt>
                <c:pt idx="48">
                  <c:v>1.7393581934819467E-3</c:v>
                </c:pt>
                <c:pt idx="49">
                  <c:v>5.3843531947587904E-2</c:v>
                </c:pt>
                <c:pt idx="50">
                  <c:v>3.2749893063508985E-2</c:v>
                </c:pt>
                <c:pt idx="51">
                  <c:v>-1.8513086930692268E-2</c:v>
                </c:pt>
                <c:pt idx="52">
                  <c:v>4.969335912986008E-3</c:v>
                </c:pt>
                <c:pt idx="53">
                  <c:v>2.379367591921611E-2</c:v>
                </c:pt>
                <c:pt idx="54">
                  <c:v>-4.4227069693738574E-2</c:v>
                </c:pt>
                <c:pt idx="55">
                  <c:v>1.6535762530924581E-2</c:v>
                </c:pt>
                <c:pt idx="56">
                  <c:v>-3.8633524625210948E-2</c:v>
                </c:pt>
                <c:pt idx="57">
                  <c:v>5.4921779777713092E-2</c:v>
                </c:pt>
                <c:pt idx="58">
                  <c:v>-8.0099991902710943E-3</c:v>
                </c:pt>
                <c:pt idx="59">
                  <c:v>-5.363277090962933E-3</c:v>
                </c:pt>
                <c:pt idx="60">
                  <c:v>-8.1450753400450794E-4</c:v>
                </c:pt>
                <c:pt idx="61">
                  <c:v>6.4929930770679337E-2</c:v>
                </c:pt>
                <c:pt idx="62">
                  <c:v>0.11681033383045555</c:v>
                </c:pt>
                <c:pt idx="63">
                  <c:v>-1.1431577523438541E-2</c:v>
                </c:pt>
                <c:pt idx="64">
                  <c:v>3.9468517826395044E-2</c:v>
                </c:pt>
                <c:pt idx="65">
                  <c:v>-1.3395467560888113E-2</c:v>
                </c:pt>
                <c:pt idx="66">
                  <c:v>1.6540127263009925E-2</c:v>
                </c:pt>
                <c:pt idx="67">
                  <c:v>-6.0104623817817393E-3</c:v>
                </c:pt>
                <c:pt idx="68">
                  <c:v>-0.12778427374884443</c:v>
                </c:pt>
                <c:pt idx="69">
                  <c:v>2.069840568818335E-2</c:v>
                </c:pt>
                <c:pt idx="70">
                  <c:v>-2.0008233252786355E-2</c:v>
                </c:pt>
                <c:pt idx="71">
                  <c:v>-6.297426676614068E-2</c:v>
                </c:pt>
                <c:pt idx="72">
                  <c:v>1.8300516823064647E-2</c:v>
                </c:pt>
                <c:pt idx="73">
                  <c:v>4.2765918294955386E-2</c:v>
                </c:pt>
                <c:pt idx="74">
                  <c:v>-3.6544834590119056E-2</c:v>
                </c:pt>
                <c:pt idx="75">
                  <c:v>4.3724683180775506E-2</c:v>
                </c:pt>
                <c:pt idx="76">
                  <c:v>5.4273498973823484E-2</c:v>
                </c:pt>
                <c:pt idx="77">
                  <c:v>-1.2167179296239294E-2</c:v>
                </c:pt>
                <c:pt idx="78">
                  <c:v>-4.8373519346101221E-2</c:v>
                </c:pt>
                <c:pt idx="79">
                  <c:v>9.851143327443912E-3</c:v>
                </c:pt>
                <c:pt idx="80">
                  <c:v>-2.9886295382297486E-2</c:v>
                </c:pt>
                <c:pt idx="81">
                  <c:v>-0.11126606879654898</c:v>
                </c:pt>
                <c:pt idx="82">
                  <c:v>-6.5752852126664735E-2</c:v>
                </c:pt>
                <c:pt idx="83">
                  <c:v>0.11338201270566496</c:v>
                </c:pt>
                <c:pt idx="84">
                  <c:v>2.5230375057809454E-2</c:v>
                </c:pt>
                <c:pt idx="85">
                  <c:v>-7.0940520673930987E-2</c:v>
                </c:pt>
                <c:pt idx="86">
                  <c:v>-2.0819248716401621E-3</c:v>
                </c:pt>
                <c:pt idx="87">
                  <c:v>4.6725906109329141E-2</c:v>
                </c:pt>
                <c:pt idx="88">
                  <c:v>-4.1840418467637787E-2</c:v>
                </c:pt>
                <c:pt idx="89">
                  <c:v>-4.3229815844206515E-2</c:v>
                </c:pt>
                <c:pt idx="90">
                  <c:v>1.6331256018238583E-2</c:v>
                </c:pt>
                <c:pt idx="91">
                  <c:v>5.2060351622484645E-2</c:v>
                </c:pt>
                <c:pt idx="92">
                  <c:v>0.1018886971541566</c:v>
                </c:pt>
                <c:pt idx="93">
                  <c:v>2.5450585915255945E-2</c:v>
                </c:pt>
                <c:pt idx="94">
                  <c:v>7.8616480019973144E-3</c:v>
                </c:pt>
                <c:pt idx="95">
                  <c:v>-1.1195294583371852E-2</c:v>
                </c:pt>
                <c:pt idx="96">
                  <c:v>4.0954377075297276E-2</c:v>
                </c:pt>
                <c:pt idx="97">
                  <c:v>1.7633403385590433E-2</c:v>
                </c:pt>
                <c:pt idx="98">
                  <c:v>2.0703012474456712E-3</c:v>
                </c:pt>
                <c:pt idx="99">
                  <c:v>-6.7490932867056092E-3</c:v>
                </c:pt>
                <c:pt idx="100">
                  <c:v>3.3553108026044519E-3</c:v>
                </c:pt>
                <c:pt idx="101">
                  <c:v>-4.1911600528804473E-2</c:v>
                </c:pt>
                <c:pt idx="102">
                  <c:v>3.4882182209637583E-2</c:v>
                </c:pt>
                <c:pt idx="103">
                  <c:v>-1.488730376161327E-2</c:v>
                </c:pt>
                <c:pt idx="104">
                  <c:v>3.2534297816165951E-2</c:v>
                </c:pt>
                <c:pt idx="105">
                  <c:v>4.9862020195509532E-2</c:v>
                </c:pt>
                <c:pt idx="106">
                  <c:v>2.0237802280168953E-2</c:v>
                </c:pt>
                <c:pt idx="107">
                  <c:v>-8.3499186316805044E-3</c:v>
                </c:pt>
                <c:pt idx="108">
                  <c:v>4.3657294887929502E-3</c:v>
                </c:pt>
                <c:pt idx="109">
                  <c:v>-2.5563183481110429E-2</c:v>
                </c:pt>
                <c:pt idx="110">
                  <c:v>3.438220005199618E-2</c:v>
                </c:pt>
                <c:pt idx="111">
                  <c:v>7.1780910062687567E-2</c:v>
                </c:pt>
                <c:pt idx="112">
                  <c:v>-2.4463336166405798E-2</c:v>
                </c:pt>
                <c:pt idx="113">
                  <c:v>-2.0753372167271675E-2</c:v>
                </c:pt>
                <c:pt idx="114">
                  <c:v>5.0748730117688344E-2</c:v>
                </c:pt>
                <c:pt idx="115">
                  <c:v>-2.0078440294667946E-2</c:v>
                </c:pt>
                <c:pt idx="116">
                  <c:v>3.1794755057445959E-2</c:v>
                </c:pt>
                <c:pt idx="117">
                  <c:v>-2.0573123153410328E-2</c:v>
                </c:pt>
                <c:pt idx="118">
                  <c:v>-4.8617711332350648E-2</c:v>
                </c:pt>
                <c:pt idx="119">
                  <c:v>9.0849401086186929E-2</c:v>
                </c:pt>
                <c:pt idx="120">
                  <c:v>2.9722010076167742E-2</c:v>
                </c:pt>
                <c:pt idx="121">
                  <c:v>-2.0181496116507925E-2</c:v>
                </c:pt>
                <c:pt idx="122">
                  <c:v>-8.6868259344725311E-3</c:v>
                </c:pt>
                <c:pt idx="123">
                  <c:v>8.524277363959467E-3</c:v>
                </c:pt>
                <c:pt idx="124">
                  <c:v>6.0160535886111144E-2</c:v>
                </c:pt>
                <c:pt idx="125">
                  <c:v>4.8846243510686773E-3</c:v>
                </c:pt>
                <c:pt idx="126">
                  <c:v>-1.5165333021602828E-2</c:v>
                </c:pt>
                <c:pt idx="127">
                  <c:v>-1.1257968911742794E-2</c:v>
                </c:pt>
                <c:pt idx="128">
                  <c:v>7.8769450759087773E-3</c:v>
                </c:pt>
                <c:pt idx="129">
                  <c:v>2.1889164828872126E-2</c:v>
                </c:pt>
                <c:pt idx="130">
                  <c:v>4.1452320540091819E-2</c:v>
                </c:pt>
                <c:pt idx="131">
                  <c:v>-1.6005227579197701E-2</c:v>
                </c:pt>
                <c:pt idx="132">
                  <c:v>-2.0885553130187612E-2</c:v>
                </c:pt>
                <c:pt idx="133">
                  <c:v>2.03206252782322E-2</c:v>
                </c:pt>
                <c:pt idx="134">
                  <c:v>-1.3375032406484603E-2</c:v>
                </c:pt>
                <c:pt idx="135">
                  <c:v>-3.3542743675910101E-3</c:v>
                </c:pt>
                <c:pt idx="136">
                  <c:v>-5.3964904733085108E-3</c:v>
                </c:pt>
                <c:pt idx="137">
                  <c:v>-1.4883190578552365E-2</c:v>
                </c:pt>
                <c:pt idx="138">
                  <c:v>-7.4852085491553283E-2</c:v>
                </c:pt>
                <c:pt idx="139">
                  <c:v>1.6893345819671023E-2</c:v>
                </c:pt>
                <c:pt idx="140">
                  <c:v>-6.6923987609600416E-2</c:v>
                </c:pt>
                <c:pt idx="141">
                  <c:v>7.440183385219612E-2</c:v>
                </c:pt>
                <c:pt idx="142">
                  <c:v>2.5969415475213878E-2</c:v>
                </c:pt>
                <c:pt idx="143">
                  <c:v>-3.1791480902466564E-2</c:v>
                </c:pt>
                <c:pt idx="144">
                  <c:v>-4.2455851412963326E-2</c:v>
                </c:pt>
                <c:pt idx="145">
                  <c:v>6.1711756012651768E-2</c:v>
                </c:pt>
                <c:pt idx="146">
                  <c:v>-2.3217625886913222E-2</c:v>
                </c:pt>
                <c:pt idx="147">
                  <c:v>8.1985545104195801E-3</c:v>
                </c:pt>
                <c:pt idx="148">
                  <c:v>-5.7040673239380751E-2</c:v>
                </c:pt>
                <c:pt idx="149">
                  <c:v>1.6374265469141839E-2</c:v>
                </c:pt>
                <c:pt idx="150">
                  <c:v>4.8217169112816767E-2</c:v>
                </c:pt>
                <c:pt idx="151">
                  <c:v>3.5080450407929557E-2</c:v>
                </c:pt>
                <c:pt idx="152">
                  <c:v>4.1927924050963523E-2</c:v>
                </c:pt>
                <c:pt idx="153">
                  <c:v>-9.6057371655095449E-3</c:v>
                </c:pt>
                <c:pt idx="154">
                  <c:v>-1.650057753316762E-2</c:v>
                </c:pt>
                <c:pt idx="155">
                  <c:v>-6.441514559519064E-2</c:v>
                </c:pt>
                <c:pt idx="156">
                  <c:v>-2.3957757702697813E-2</c:v>
                </c:pt>
                <c:pt idx="157">
                  <c:v>1.911243634781843E-2</c:v>
                </c:pt>
                <c:pt idx="158">
                  <c:v>3.8209199339703709E-2</c:v>
                </c:pt>
                <c:pt idx="159">
                  <c:v>-1.0020283156293436E-2</c:v>
                </c:pt>
                <c:pt idx="160">
                  <c:v>2.8805240976861827E-2</c:v>
                </c:pt>
                <c:pt idx="161">
                  <c:v>-7.1979326397677068E-2</c:v>
                </c:pt>
                <c:pt idx="162">
                  <c:v>-5.1293511216536872E-2</c:v>
                </c:pt>
                <c:pt idx="163">
                  <c:v>4.5018926658290256E-2</c:v>
                </c:pt>
                <c:pt idx="164">
                  <c:v>1.2241722314034564E-2</c:v>
                </c:pt>
                <c:pt idx="165">
                  <c:v>-8.4709224512008463E-2</c:v>
                </c:pt>
                <c:pt idx="166">
                  <c:v>-1.0249485292016193E-2</c:v>
                </c:pt>
                <c:pt idx="167">
                  <c:v>7.2874805273568308E-2</c:v>
                </c:pt>
                <c:pt idx="168">
                  <c:v>-1.3915763148956014E-2</c:v>
                </c:pt>
                <c:pt idx="169">
                  <c:v>-2.0942281132032066E-2</c:v>
                </c:pt>
                <c:pt idx="170">
                  <c:v>2.097533616621065E-2</c:v>
                </c:pt>
                <c:pt idx="171">
                  <c:v>-9.6614313472899328E-3</c:v>
                </c:pt>
                <c:pt idx="172">
                  <c:v>2.8684990645379263E-3</c:v>
                </c:pt>
                <c:pt idx="173">
                  <c:v>2.196719478754422E-2</c:v>
                </c:pt>
                <c:pt idx="174">
                  <c:v>-9.4920231291209679E-3</c:v>
                </c:pt>
                <c:pt idx="175">
                  <c:v>3.1620508868089474E-2</c:v>
                </c:pt>
                <c:pt idx="176">
                  <c:v>-1.4613555662899852E-2</c:v>
                </c:pt>
                <c:pt idx="177">
                  <c:v>1.1190288350303333E-2</c:v>
                </c:pt>
                <c:pt idx="178">
                  <c:v>-6.3403614269232902E-3</c:v>
                </c:pt>
                <c:pt idx="179">
                  <c:v>-7.3218872647507456E-3</c:v>
                </c:pt>
                <c:pt idx="180">
                  <c:v>-5.8613436678667474E-2</c:v>
                </c:pt>
                <c:pt idx="181">
                  <c:v>-4.5347586740026417E-2</c:v>
                </c:pt>
                <c:pt idx="182">
                  <c:v>2.3513729287931533E-2</c:v>
                </c:pt>
                <c:pt idx="183">
                  <c:v>-8.4061609270604937E-3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4D-45B5-8930-72BB1FCB4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6247663"/>
        <c:axId val="1176249743"/>
      </c:scatterChart>
      <c:valAx>
        <c:axId val="11762476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6249743"/>
        <c:crosses val="autoZero"/>
        <c:crossBetween val="midCat"/>
      </c:valAx>
      <c:valAx>
        <c:axId val="1176249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62476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'12e'!$K$1</c:f>
              <c:strCache>
                <c:ptCount val="1"/>
                <c:pt idx="0">
                  <c:v>Residual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'12e'!$J$2:$J$187</c:f>
              <c:numCache>
                <c:formatCode>0.00%</c:formatCode>
                <c:ptCount val="186"/>
                <c:pt idx="1">
                  <c:v>1.1403087532030206E-2</c:v>
                </c:pt>
                <c:pt idx="2">
                  <c:v>2.4740528055059566E-2</c:v>
                </c:pt>
                <c:pt idx="3">
                  <c:v>1.9746168390889263E-2</c:v>
                </c:pt>
                <c:pt idx="4">
                  <c:v>-4.3011043256674313E-2</c:v>
                </c:pt>
                <c:pt idx="5">
                  <c:v>1.6315051278944594E-2</c:v>
                </c:pt>
                <c:pt idx="6">
                  <c:v>-9.7776722142124441E-3</c:v>
                </c:pt>
                <c:pt idx="7">
                  <c:v>-2.7916240842042996E-2</c:v>
                </c:pt>
                <c:pt idx="8">
                  <c:v>3.0085239506008735E-2</c:v>
                </c:pt>
                <c:pt idx="9">
                  <c:v>-6.8357275067744659E-3</c:v>
                </c:pt>
                <c:pt idx="10">
                  <c:v>2.3424661275501919E-2</c:v>
                </c:pt>
                <c:pt idx="11">
                  <c:v>-3.0752943625186092E-2</c:v>
                </c:pt>
                <c:pt idx="12">
                  <c:v>-1.2420111647554523E-2</c:v>
                </c:pt>
                <c:pt idx="13">
                  <c:v>5.2865237386908294E-3</c:v>
                </c:pt>
                <c:pt idx="14">
                  <c:v>-3.0820611032049052E-2</c:v>
                </c:pt>
                <c:pt idx="15">
                  <c:v>-9.9880761163344666E-3</c:v>
                </c:pt>
                <c:pt idx="16">
                  <c:v>5.1540841953167929E-3</c:v>
                </c:pt>
                <c:pt idx="17">
                  <c:v>1.0062800959409767E-2</c:v>
                </c:pt>
                <c:pt idx="18">
                  <c:v>-2.9855673307723981E-2</c:v>
                </c:pt>
                <c:pt idx="19">
                  <c:v>-3.1895179830741277E-2</c:v>
                </c:pt>
                <c:pt idx="20">
                  <c:v>8.0321281123259036E-2</c:v>
                </c:pt>
                <c:pt idx="21">
                  <c:v>7.9620805663717341E-3</c:v>
                </c:pt>
                <c:pt idx="22">
                  <c:v>4.1557932097935193E-2</c:v>
                </c:pt>
                <c:pt idx="23">
                  <c:v>2.3118510841960215E-2</c:v>
                </c:pt>
                <c:pt idx="24">
                  <c:v>3.2983345488530415E-2</c:v>
                </c:pt>
                <c:pt idx="25">
                  <c:v>5.8853832779911498E-2</c:v>
                </c:pt>
                <c:pt idx="26">
                  <c:v>5.8043703840099312E-2</c:v>
                </c:pt>
                <c:pt idx="27">
                  <c:v>1.6773279838627461E-2</c:v>
                </c:pt>
                <c:pt idx="28">
                  <c:v>1.8542394957795712E-3</c:v>
                </c:pt>
                <c:pt idx="29">
                  <c:v>5.8290558201570905E-2</c:v>
                </c:pt>
                <c:pt idx="30">
                  <c:v>-1.3174495256220515E-2</c:v>
                </c:pt>
                <c:pt idx="31">
                  <c:v>-3.8910583316090784E-2</c:v>
                </c:pt>
                <c:pt idx="32">
                  <c:v>-1.8178923349893458E-2</c:v>
                </c:pt>
                <c:pt idx="33">
                  <c:v>-2.5746229345911215E-2</c:v>
                </c:pt>
                <c:pt idx="34">
                  <c:v>4.4145650142021091E-2</c:v>
                </c:pt>
                <c:pt idx="35">
                  <c:v>3.0316891561942731E-2</c:v>
                </c:pt>
                <c:pt idx="36">
                  <c:v>5.0105136774043192E-2</c:v>
                </c:pt>
                <c:pt idx="37">
                  <c:v>4.2952064062372355E-2</c:v>
                </c:pt>
                <c:pt idx="38">
                  <c:v>-1.5802739276992214E-2</c:v>
                </c:pt>
                <c:pt idx="39">
                  <c:v>6.1298196846483861E-2</c:v>
                </c:pt>
                <c:pt idx="40">
                  <c:v>-1.5624946473260123E-2</c:v>
                </c:pt>
                <c:pt idx="41">
                  <c:v>1.7276667026250036E-3</c:v>
                </c:pt>
                <c:pt idx="42">
                  <c:v>-2.4524240174778791E-2</c:v>
                </c:pt>
                <c:pt idx="43">
                  <c:v>7.87575865437906E-2</c:v>
                </c:pt>
                <c:pt idx="44">
                  <c:v>-1.3320387637796605E-2</c:v>
                </c:pt>
                <c:pt idx="45">
                  <c:v>4.5405580705681989E-4</c:v>
                </c:pt>
                <c:pt idx="46">
                  <c:v>-2.1057391485896707E-2</c:v>
                </c:pt>
                <c:pt idx="47">
                  <c:v>-2.7477941128504782E-2</c:v>
                </c:pt>
                <c:pt idx="48">
                  <c:v>3.9492795111356251E-3</c:v>
                </c:pt>
                <c:pt idx="49">
                  <c:v>4.5147420427455696E-2</c:v>
                </c:pt>
                <c:pt idx="50">
                  <c:v>5.8748818642498694E-2</c:v>
                </c:pt>
                <c:pt idx="51">
                  <c:v>-7.4265960905709125E-3</c:v>
                </c:pt>
                <c:pt idx="52">
                  <c:v>1.0211136504674574E-2</c:v>
                </c:pt>
                <c:pt idx="53">
                  <c:v>6.1759104479647865E-3</c:v>
                </c:pt>
                <c:pt idx="54">
                  <c:v>-3.6329026094049838E-2</c:v>
                </c:pt>
                <c:pt idx="55">
                  <c:v>2.8349702874161775E-2</c:v>
                </c:pt>
                <c:pt idx="56">
                  <c:v>-4.0499625946645468E-2</c:v>
                </c:pt>
                <c:pt idx="57">
                  <c:v>4.7503445548963893E-2</c:v>
                </c:pt>
                <c:pt idx="58">
                  <c:v>-1.7123963952520448E-3</c:v>
                </c:pt>
                <c:pt idx="59">
                  <c:v>2.2182821849298399E-5</c:v>
                </c:pt>
                <c:pt idx="60">
                  <c:v>-3.5523453664356358E-2</c:v>
                </c:pt>
                <c:pt idx="61">
                  <c:v>3.9555189087979153E-3</c:v>
                </c:pt>
                <c:pt idx="62">
                  <c:v>3.7857674341504284E-2</c:v>
                </c:pt>
                <c:pt idx="63">
                  <c:v>1.1568534237551142E-2</c:v>
                </c:pt>
                <c:pt idx="64">
                  <c:v>1.5955077982487992E-2</c:v>
                </c:pt>
                <c:pt idx="65">
                  <c:v>-1.1056237123813987E-4</c:v>
                </c:pt>
                <c:pt idx="66">
                  <c:v>3.8459469038915436E-2</c:v>
                </c:pt>
                <c:pt idx="67">
                  <c:v>1.8873998610120908E-2</c:v>
                </c:pt>
                <c:pt idx="68">
                  <c:v>-0.11125041550611617</c:v>
                </c:pt>
                <c:pt idx="69">
                  <c:v>-1.414094773593225E-2</c:v>
                </c:pt>
                <c:pt idx="70">
                  <c:v>8.1720210875222115E-3</c:v>
                </c:pt>
                <c:pt idx="71">
                  <c:v>-3.1595972534371901E-2</c:v>
                </c:pt>
                <c:pt idx="72">
                  <c:v>8.7484438357532581E-3</c:v>
                </c:pt>
                <c:pt idx="73">
                  <c:v>2.0974202876529128E-2</c:v>
                </c:pt>
                <c:pt idx="74">
                  <c:v>-2.2816475289720192E-2</c:v>
                </c:pt>
                <c:pt idx="75">
                  <c:v>4.9820908493937825E-2</c:v>
                </c:pt>
                <c:pt idx="76">
                  <c:v>2.5000890889852547E-2</c:v>
                </c:pt>
                <c:pt idx="77">
                  <c:v>-6.7816659371269586E-3</c:v>
                </c:pt>
                <c:pt idx="78">
                  <c:v>-9.4713730332340127E-3</c:v>
                </c:pt>
                <c:pt idx="79">
                  <c:v>2.3339133977740824E-2</c:v>
                </c:pt>
                <c:pt idx="80">
                  <c:v>-1.9966397113418455E-2</c:v>
                </c:pt>
                <c:pt idx="81">
                  <c:v>-9.3741826352306615E-2</c:v>
                </c:pt>
                <c:pt idx="82">
                  <c:v>-4.963174519209046E-2</c:v>
                </c:pt>
                <c:pt idx="83">
                  <c:v>7.3713179622373545E-2</c:v>
                </c:pt>
                <c:pt idx="84">
                  <c:v>3.2434534785283027E-2</c:v>
                </c:pt>
                <c:pt idx="85">
                  <c:v>-4.5141500273076132E-2</c:v>
                </c:pt>
                <c:pt idx="86">
                  <c:v>-1.3958548455747103E-3</c:v>
                </c:pt>
                <c:pt idx="87">
                  <c:v>1.3276975550413718E-2</c:v>
                </c:pt>
                <c:pt idx="88">
                  <c:v>-2.1419500767556349E-2</c:v>
                </c:pt>
                <c:pt idx="89">
                  <c:v>-2.7461234300652872E-2</c:v>
                </c:pt>
                <c:pt idx="90">
                  <c:v>1.469934276028767E-2</c:v>
                </c:pt>
                <c:pt idx="91">
                  <c:v>5.6151384710963703E-2</c:v>
                </c:pt>
                <c:pt idx="92">
                  <c:v>0.10225645224793944</c:v>
                </c:pt>
                <c:pt idx="93">
                  <c:v>-7.0560548970625848E-3</c:v>
                </c:pt>
                <c:pt idx="94">
                  <c:v>1.1973358529457244E-2</c:v>
                </c:pt>
                <c:pt idx="95">
                  <c:v>2.0846594422197464E-2</c:v>
                </c:pt>
                <c:pt idx="96">
                  <c:v>5.1397792039761747E-2</c:v>
                </c:pt>
                <c:pt idx="97">
                  <c:v>7.7666414061532643E-2</c:v>
                </c:pt>
                <c:pt idx="98">
                  <c:v>-2.7110969137424244E-2</c:v>
                </c:pt>
                <c:pt idx="99">
                  <c:v>4.6023204881349925E-3</c:v>
                </c:pt>
                <c:pt idx="100">
                  <c:v>2.0434310240220858E-2</c:v>
                </c:pt>
                <c:pt idx="101">
                  <c:v>-2.1122089519386364E-3</c:v>
                </c:pt>
                <c:pt idx="102">
                  <c:v>5.2041086392896868E-2</c:v>
                </c:pt>
                <c:pt idx="103">
                  <c:v>-2.4071109510538303E-2</c:v>
                </c:pt>
                <c:pt idx="104">
                  <c:v>2.6278561660096851E-2</c:v>
                </c:pt>
                <c:pt idx="105">
                  <c:v>1.2179269186675932E-4</c:v>
                </c:pt>
                <c:pt idx="106">
                  <c:v>7.7527660931136638E-2</c:v>
                </c:pt>
                <c:pt idx="107">
                  <c:v>-1.008116802242119E-2</c:v>
                </c:pt>
                <c:pt idx="108">
                  <c:v>1.2610126293537935E-2</c:v>
                </c:pt>
                <c:pt idx="109">
                  <c:v>9.360947008817096E-3</c:v>
                </c:pt>
                <c:pt idx="110">
                  <c:v>3.8288341234064299E-2</c:v>
                </c:pt>
                <c:pt idx="111">
                  <c:v>2.8996262625087595E-2</c:v>
                </c:pt>
                <c:pt idx="112">
                  <c:v>-5.6905411051197292E-2</c:v>
                </c:pt>
                <c:pt idx="113">
                  <c:v>-2.3341763037940923E-2</c:v>
                </c:pt>
                <c:pt idx="114">
                  <c:v>1.3317117612716556E-2</c:v>
                </c:pt>
                <c:pt idx="115">
                  <c:v>-6.1502008854495329E-3</c:v>
                </c:pt>
                <c:pt idx="116">
                  <c:v>3.6825122581454359E-2</c:v>
                </c:pt>
                <c:pt idx="117">
                  <c:v>-4.1745070444914857E-2</c:v>
                </c:pt>
                <c:pt idx="118">
                  <c:v>-3.0242309476981203E-2</c:v>
                </c:pt>
                <c:pt idx="119">
                  <c:v>3.8838875570470402E-2</c:v>
                </c:pt>
                <c:pt idx="120">
                  <c:v>2.8542519268134323E-2</c:v>
                </c:pt>
                <c:pt idx="121">
                  <c:v>-4.0212614758273549E-3</c:v>
                </c:pt>
                <c:pt idx="122">
                  <c:v>-7.8529768993573744E-3</c:v>
                </c:pt>
                <c:pt idx="123">
                  <c:v>-3.6949015819539035E-3</c:v>
                </c:pt>
                <c:pt idx="124">
                  <c:v>3.8671254888318657E-2</c:v>
                </c:pt>
                <c:pt idx="125">
                  <c:v>-2.5986844541108227E-3</c:v>
                </c:pt>
                <c:pt idx="126">
                  <c:v>-2.304011199475756E-2</c:v>
                </c:pt>
                <c:pt idx="127">
                  <c:v>-3.8827173361409523E-3</c:v>
                </c:pt>
                <c:pt idx="128">
                  <c:v>8.2372051813050292E-3</c:v>
                </c:pt>
                <c:pt idx="129">
                  <c:v>3.1354556711864365E-2</c:v>
                </c:pt>
                <c:pt idx="130">
                  <c:v>6.9796463165632511E-2</c:v>
                </c:pt>
                <c:pt idx="131">
                  <c:v>-7.4431677420759585E-3</c:v>
                </c:pt>
                <c:pt idx="132">
                  <c:v>-2.8556028668196221E-2</c:v>
                </c:pt>
                <c:pt idx="133">
                  <c:v>8.2506476458343034E-4</c:v>
                </c:pt>
                <c:pt idx="134">
                  <c:v>-1.0929050959984365E-2</c:v>
                </c:pt>
                <c:pt idx="135">
                  <c:v>6.5186835340630689E-3</c:v>
                </c:pt>
                <c:pt idx="136">
                  <c:v>1.7307331213245163E-2</c:v>
                </c:pt>
                <c:pt idx="137">
                  <c:v>-2.8194548906374992E-2</c:v>
                </c:pt>
                <c:pt idx="138">
                  <c:v>-5.2951691143794055E-2</c:v>
                </c:pt>
                <c:pt idx="139">
                  <c:v>5.0392853497481247E-3</c:v>
                </c:pt>
                <c:pt idx="140">
                  <c:v>-5.6324797111894212E-2</c:v>
                </c:pt>
                <c:pt idx="141">
                  <c:v>2.2617557897299956E-2</c:v>
                </c:pt>
                <c:pt idx="142">
                  <c:v>2.921053177455853E-2</c:v>
                </c:pt>
                <c:pt idx="143">
                  <c:v>-1.4975294017094277E-2</c:v>
                </c:pt>
                <c:pt idx="144">
                  <c:v>-4.0843867099656747E-2</c:v>
                </c:pt>
                <c:pt idx="145">
                  <c:v>2.4715814837654022E-2</c:v>
                </c:pt>
                <c:pt idx="146">
                  <c:v>-2.1287079843726079E-2</c:v>
                </c:pt>
                <c:pt idx="147">
                  <c:v>1.9546852228950098E-2</c:v>
                </c:pt>
                <c:pt idx="148">
                  <c:v>-6.4416991706738425E-2</c:v>
                </c:pt>
                <c:pt idx="149">
                  <c:v>2.5236504447880517E-2</c:v>
                </c:pt>
                <c:pt idx="150">
                  <c:v>4.6796121273572633E-2</c:v>
                </c:pt>
                <c:pt idx="151">
                  <c:v>1.1474803548708435E-2</c:v>
                </c:pt>
                <c:pt idx="152">
                  <c:v>-1.2594907151204638E-2</c:v>
                </c:pt>
                <c:pt idx="153">
                  <c:v>5.5487107279533574E-3</c:v>
                </c:pt>
                <c:pt idx="154">
                  <c:v>-1.18620619448736E-2</c:v>
                </c:pt>
                <c:pt idx="155">
                  <c:v>-5.0448065900467978E-2</c:v>
                </c:pt>
                <c:pt idx="156">
                  <c:v>-8.2116210753810689E-2</c:v>
                </c:pt>
                <c:pt idx="157">
                  <c:v>5.019572632764484E-3</c:v>
                </c:pt>
                <c:pt idx="158">
                  <c:v>2.6602045772312961E-2</c:v>
                </c:pt>
                <c:pt idx="159">
                  <c:v>3.9027817681260672E-3</c:v>
                </c:pt>
                <c:pt idx="160">
                  <c:v>-2.3920040677711204E-3</c:v>
                </c:pt>
                <c:pt idx="161">
                  <c:v>-5.5649257851991693E-2</c:v>
                </c:pt>
                <c:pt idx="162">
                  <c:v>-7.6358881525316787E-3</c:v>
                </c:pt>
                <c:pt idx="163">
                  <c:v>4.7269917956237896E-2</c:v>
                </c:pt>
                <c:pt idx="164">
                  <c:v>1.673342145970939E-2</c:v>
                </c:pt>
                <c:pt idx="165">
                  <c:v>-6.686231091687575E-2</c:v>
                </c:pt>
                <c:pt idx="166">
                  <c:v>-1.1883137020871426E-3</c:v>
                </c:pt>
                <c:pt idx="167">
                  <c:v>5.1495293329069783E-2</c:v>
                </c:pt>
                <c:pt idx="168">
                  <c:v>-2.4138995065001743E-2</c:v>
                </c:pt>
                <c:pt idx="169">
                  <c:v>-2.9764352426588776E-2</c:v>
                </c:pt>
                <c:pt idx="170">
                  <c:v>1.580471447622124E-2</c:v>
                </c:pt>
                <c:pt idx="171">
                  <c:v>-1.5499415279521768E-3</c:v>
                </c:pt>
                <c:pt idx="172">
                  <c:v>5.3173060532593283E-3</c:v>
                </c:pt>
                <c:pt idx="173">
                  <c:v>4.6256825515067164E-2</c:v>
                </c:pt>
                <c:pt idx="174">
                  <c:v>-4.883898420407937E-3</c:v>
                </c:pt>
                <c:pt idx="175">
                  <c:v>4.6739211256689291E-2</c:v>
                </c:pt>
                <c:pt idx="176">
                  <c:v>2.2911910162455315E-3</c:v>
                </c:pt>
                <c:pt idx="177">
                  <c:v>-6.3355960226561016E-3</c:v>
                </c:pt>
                <c:pt idx="178">
                  <c:v>9.2108695227465839E-3</c:v>
                </c:pt>
                <c:pt idx="179">
                  <c:v>-1.8579796666002633E-3</c:v>
                </c:pt>
                <c:pt idx="180">
                  <c:v>-5.9903038107043734E-2</c:v>
                </c:pt>
                <c:pt idx="181">
                  <c:v>-2.297740365563292E-2</c:v>
                </c:pt>
                <c:pt idx="182">
                  <c:v>1.7635225955429788E-2</c:v>
                </c:pt>
                <c:pt idx="183">
                  <c:v>-1.7302595920054377E-2</c:v>
                </c:pt>
              </c:numCache>
            </c:numRef>
          </c:xVal>
          <c:yVal>
            <c:numRef>
              <c:f>'12e'!$K$2:$K$187</c:f>
              <c:numCache>
                <c:formatCode>0.00%</c:formatCode>
                <c:ptCount val="186"/>
                <c:pt idx="1">
                  <c:v>5.8351409521333799E-3</c:v>
                </c:pt>
                <c:pt idx="2">
                  <c:v>1.0642053193070593E-2</c:v>
                </c:pt>
                <c:pt idx="3">
                  <c:v>2.320304801002385E-2</c:v>
                </c:pt>
                <c:pt idx="4">
                  <c:v>-1.0027816910295653E-2</c:v>
                </c:pt>
                <c:pt idx="5">
                  <c:v>4.1038685436837204E-2</c:v>
                </c:pt>
                <c:pt idx="6">
                  <c:v>5.683525802474265E-3</c:v>
                </c:pt>
                <c:pt idx="7">
                  <c:v>-5.6369657673307719E-2</c:v>
                </c:pt>
                <c:pt idx="8">
                  <c:v>-1.7507086509857755E-2</c:v>
                </c:pt>
                <c:pt idx="9">
                  <c:v>-9.6029664017974713E-3</c:v>
                </c:pt>
                <c:pt idx="10">
                  <c:v>-1.0039616615228744E-2</c:v>
                </c:pt>
                <c:pt idx="11">
                  <c:v>-1.7359137407581559E-2</c:v>
                </c:pt>
                <c:pt idx="12">
                  <c:v>-3.5027271536558768E-2</c:v>
                </c:pt>
                <c:pt idx="13">
                  <c:v>2.2674799300611084E-2</c:v>
                </c:pt>
                <c:pt idx="14">
                  <c:v>-1.087539004946431E-2</c:v>
                </c:pt>
                <c:pt idx="15">
                  <c:v>-6.1238515628364975E-3</c:v>
                </c:pt>
                <c:pt idx="16">
                  <c:v>4.6536308486403591E-3</c:v>
                </c:pt>
                <c:pt idx="17">
                  <c:v>-1.1786535723735898E-2</c:v>
                </c:pt>
                <c:pt idx="18">
                  <c:v>-1.1428072999850578E-2</c:v>
                </c:pt>
                <c:pt idx="19">
                  <c:v>1.5504961254476278E-2</c:v>
                </c:pt>
                <c:pt idx="20">
                  <c:v>3.350185751273814E-2</c:v>
                </c:pt>
                <c:pt idx="21">
                  <c:v>9.2315083954353332E-3</c:v>
                </c:pt>
                <c:pt idx="22">
                  <c:v>7.6094174711356655E-3</c:v>
                </c:pt>
                <c:pt idx="23">
                  <c:v>7.210389931129213E-3</c:v>
                </c:pt>
                <c:pt idx="24">
                  <c:v>-3.1998962817771717E-2</c:v>
                </c:pt>
                <c:pt idx="25">
                  <c:v>-3.9691004237186592E-2</c:v>
                </c:pt>
                <c:pt idx="26">
                  <c:v>-2.8954527831032275E-2</c:v>
                </c:pt>
                <c:pt idx="27">
                  <c:v>-1.7551272241867456E-2</c:v>
                </c:pt>
                <c:pt idx="28">
                  <c:v>3.4901566260310352E-2</c:v>
                </c:pt>
                <c:pt idx="29">
                  <c:v>-2.2168676666557662E-2</c:v>
                </c:pt>
                <c:pt idx="30">
                  <c:v>4.1244871335137032E-2</c:v>
                </c:pt>
                <c:pt idx="31">
                  <c:v>4.9020980481272416E-2</c:v>
                </c:pt>
                <c:pt idx="32">
                  <c:v>3.70329664556013E-2</c:v>
                </c:pt>
                <c:pt idx="33">
                  <c:v>-1.5555448288872332E-2</c:v>
                </c:pt>
                <c:pt idx="34">
                  <c:v>4.4678974203265685E-2</c:v>
                </c:pt>
                <c:pt idx="35">
                  <c:v>7.3797372477524652E-3</c:v>
                </c:pt>
                <c:pt idx="36">
                  <c:v>-2.7605881746632619E-2</c:v>
                </c:pt>
                <c:pt idx="37">
                  <c:v>4.9162254467716174E-2</c:v>
                </c:pt>
                <c:pt idx="38">
                  <c:v>-2.965030195751665E-2</c:v>
                </c:pt>
                <c:pt idx="39">
                  <c:v>-1.015778325281172E-2</c:v>
                </c:pt>
                <c:pt idx="40">
                  <c:v>7.3654052125992266E-3</c:v>
                </c:pt>
                <c:pt idx="41">
                  <c:v>5.4512550427072192E-3</c:v>
                </c:pt>
                <c:pt idx="42">
                  <c:v>-1.3662058778748182E-2</c:v>
                </c:pt>
                <c:pt idx="43">
                  <c:v>1.2849186270135107E-2</c:v>
                </c:pt>
                <c:pt idx="44">
                  <c:v>-3.7671181080369421E-3</c:v>
                </c:pt>
                <c:pt idx="45">
                  <c:v>1.3345231470674318E-2</c:v>
                </c:pt>
                <c:pt idx="46">
                  <c:v>-2.545958055898058E-2</c:v>
                </c:pt>
                <c:pt idx="47">
                  <c:v>-1.7401877246039622E-2</c:v>
                </c:pt>
                <c:pt idx="48">
                  <c:v>-2.2099213176536786E-3</c:v>
                </c:pt>
                <c:pt idx="49">
                  <c:v>8.6961115201322076E-3</c:v>
                </c:pt>
                <c:pt idx="50">
                  <c:v>-2.5998925578989709E-2</c:v>
                </c:pt>
                <c:pt idx="51">
                  <c:v>-1.1086490840121355E-2</c:v>
                </c:pt>
                <c:pt idx="52">
                  <c:v>-5.2418005916885658E-3</c:v>
                </c:pt>
                <c:pt idx="53">
                  <c:v>1.7617765471251323E-2</c:v>
                </c:pt>
                <c:pt idx="54">
                  <c:v>-7.8980435996887366E-3</c:v>
                </c:pt>
                <c:pt idx="55">
                  <c:v>-1.1813940343237194E-2</c:v>
                </c:pt>
                <c:pt idx="56">
                  <c:v>1.8661013214345198E-3</c:v>
                </c:pt>
                <c:pt idx="57">
                  <c:v>7.4183342287491988E-3</c:v>
                </c:pt>
                <c:pt idx="58">
                  <c:v>-6.29760279501905E-3</c:v>
                </c:pt>
                <c:pt idx="59">
                  <c:v>-5.3854599128122316E-3</c:v>
                </c:pt>
                <c:pt idx="60">
                  <c:v>3.4708946130351852E-2</c:v>
                </c:pt>
                <c:pt idx="61">
                  <c:v>6.097441186188142E-2</c:v>
                </c:pt>
                <c:pt idx="62">
                  <c:v>7.8952659488951277E-2</c:v>
                </c:pt>
                <c:pt idx="63">
                  <c:v>-2.3000111760989685E-2</c:v>
                </c:pt>
                <c:pt idx="64">
                  <c:v>2.3513439843907052E-2</c:v>
                </c:pt>
                <c:pt idx="65">
                  <c:v>-1.3284905189649972E-2</c:v>
                </c:pt>
                <c:pt idx="66">
                  <c:v>-2.1919341775905512E-2</c:v>
                </c:pt>
                <c:pt idx="67">
                  <c:v>-2.4884460991902647E-2</c:v>
                </c:pt>
                <c:pt idx="68">
                  <c:v>-1.6533858242728267E-2</c:v>
                </c:pt>
                <c:pt idx="69">
                  <c:v>3.48393534241156E-2</c:v>
                </c:pt>
                <c:pt idx="70">
                  <c:v>-2.8180254340308568E-2</c:v>
                </c:pt>
                <c:pt idx="71">
                  <c:v>-3.1378294231768779E-2</c:v>
                </c:pt>
                <c:pt idx="72">
                  <c:v>9.5520729873113889E-3</c:v>
                </c:pt>
                <c:pt idx="73">
                  <c:v>2.1791715418426259E-2</c:v>
                </c:pt>
                <c:pt idx="74">
                  <c:v>-1.3728359300398865E-2</c:v>
                </c:pt>
                <c:pt idx="75">
                  <c:v>-6.0962253131623192E-3</c:v>
                </c:pt>
                <c:pt idx="76">
                  <c:v>2.9272608083970936E-2</c:v>
                </c:pt>
                <c:pt idx="77">
                  <c:v>-5.3855133591123351E-3</c:v>
                </c:pt>
                <c:pt idx="78">
                  <c:v>-3.890214631286721E-2</c:v>
                </c:pt>
                <c:pt idx="79">
                  <c:v>-1.3487990650296912E-2</c:v>
                </c:pt>
                <c:pt idx="80">
                  <c:v>-9.9198982688790301E-3</c:v>
                </c:pt>
                <c:pt idx="81">
                  <c:v>-1.7524242444242361E-2</c:v>
                </c:pt>
                <c:pt idx="82">
                  <c:v>-1.6121106934574275E-2</c:v>
                </c:pt>
                <c:pt idx="83">
                  <c:v>3.9668833083291416E-2</c:v>
                </c:pt>
                <c:pt idx="84">
                  <c:v>-7.2041597274735726E-3</c:v>
                </c:pt>
                <c:pt idx="85">
                  <c:v>-2.5799020400854855E-2</c:v>
                </c:pt>
                <c:pt idx="86">
                  <c:v>-6.8607002606545188E-4</c:v>
                </c:pt>
                <c:pt idx="87">
                  <c:v>3.3448930558915423E-2</c:v>
                </c:pt>
                <c:pt idx="88">
                  <c:v>-2.0420917700081438E-2</c:v>
                </c:pt>
                <c:pt idx="89">
                  <c:v>-1.5768581543553643E-2</c:v>
                </c:pt>
                <c:pt idx="90">
                  <c:v>1.6319132579509128E-3</c:v>
                </c:pt>
                <c:pt idx="91">
                  <c:v>-4.0910330884790583E-3</c:v>
                </c:pt>
                <c:pt idx="92">
                  <c:v>-3.6775509378283999E-4</c:v>
                </c:pt>
                <c:pt idx="93">
                  <c:v>3.2506640812318528E-2</c:v>
                </c:pt>
                <c:pt idx="94">
                  <c:v>-4.1117105274599292E-3</c:v>
                </c:pt>
                <c:pt idx="95">
                  <c:v>-3.2041889005569313E-2</c:v>
                </c:pt>
                <c:pt idx="96">
                  <c:v>-1.0443414964464472E-2</c:v>
                </c:pt>
                <c:pt idx="97">
                  <c:v>-6.003301067594221E-2</c:v>
                </c:pt>
                <c:pt idx="98">
                  <c:v>2.9181270384869916E-2</c:v>
                </c:pt>
                <c:pt idx="99">
                  <c:v>-1.1351413774840603E-2</c:v>
                </c:pt>
                <c:pt idx="100">
                  <c:v>-1.7078999437616406E-2</c:v>
                </c:pt>
                <c:pt idx="101">
                  <c:v>-3.9799391576865836E-2</c:v>
                </c:pt>
                <c:pt idx="102">
                  <c:v>-1.7158904183259285E-2</c:v>
                </c:pt>
                <c:pt idx="103">
                  <c:v>9.1838057489250328E-3</c:v>
                </c:pt>
                <c:pt idx="104">
                  <c:v>6.2557361560690999E-3</c:v>
                </c:pt>
                <c:pt idx="105">
                  <c:v>4.9740227503642771E-2</c:v>
                </c:pt>
                <c:pt idx="106">
                  <c:v>-5.7289858650967682E-2</c:v>
                </c:pt>
                <c:pt idx="107">
                  <c:v>1.7312493907406853E-3</c:v>
                </c:pt>
                <c:pt idx="108">
                  <c:v>-8.2443968047449835E-3</c:v>
                </c:pt>
                <c:pt idx="109">
                  <c:v>-3.4924130489927527E-2</c:v>
                </c:pt>
                <c:pt idx="110">
                  <c:v>-3.9061411820681194E-3</c:v>
                </c:pt>
                <c:pt idx="111">
                  <c:v>4.2784647437599972E-2</c:v>
                </c:pt>
                <c:pt idx="112">
                  <c:v>3.2442074884791491E-2</c:v>
                </c:pt>
                <c:pt idx="113">
                  <c:v>2.5883908706692479E-3</c:v>
                </c:pt>
                <c:pt idx="114">
                  <c:v>3.743161250497179E-2</c:v>
                </c:pt>
                <c:pt idx="115">
                  <c:v>-1.3928239409218413E-2</c:v>
                </c:pt>
                <c:pt idx="116">
                  <c:v>-5.0303675240084E-3</c:v>
                </c:pt>
                <c:pt idx="117">
                  <c:v>2.1171947291504529E-2</c:v>
                </c:pt>
                <c:pt idx="118">
                  <c:v>-1.8375401855369445E-2</c:v>
                </c:pt>
                <c:pt idx="119">
                  <c:v>5.2010525515716527E-2</c:v>
                </c:pt>
                <c:pt idx="120">
                  <c:v>1.1794908080334197E-3</c:v>
                </c:pt>
                <c:pt idx="121">
                  <c:v>-1.616023464068057E-2</c:v>
                </c:pt>
                <c:pt idx="122">
                  <c:v>-8.3384903511515666E-4</c:v>
                </c:pt>
                <c:pt idx="123">
                  <c:v>1.2219178945913371E-2</c:v>
                </c:pt>
                <c:pt idx="124">
                  <c:v>2.1489280997792487E-2</c:v>
                </c:pt>
                <c:pt idx="125">
                  <c:v>7.4833088051795005E-3</c:v>
                </c:pt>
                <c:pt idx="126">
                  <c:v>7.8747789731547311E-3</c:v>
                </c:pt>
                <c:pt idx="127">
                  <c:v>-7.3752515756018416E-3</c:v>
                </c:pt>
                <c:pt idx="128">
                  <c:v>-3.6026010539625189E-4</c:v>
                </c:pt>
                <c:pt idx="129">
                  <c:v>-9.4653918829922384E-3</c:v>
                </c:pt>
                <c:pt idx="130">
                  <c:v>-2.8344142625540691E-2</c:v>
                </c:pt>
                <c:pt idx="131">
                  <c:v>-8.5620598371217421E-3</c:v>
                </c:pt>
                <c:pt idx="132">
                  <c:v>7.6704755380086094E-3</c:v>
                </c:pt>
                <c:pt idx="133">
                  <c:v>1.9495560513648768E-2</c:v>
                </c:pt>
                <c:pt idx="134">
                  <c:v>-2.4459814465002377E-3</c:v>
                </c:pt>
                <c:pt idx="135">
                  <c:v>-9.8729579016540794E-3</c:v>
                </c:pt>
                <c:pt idx="136">
                  <c:v>-2.2703821686553674E-2</c:v>
                </c:pt>
                <c:pt idx="137">
                  <c:v>1.3311358327822627E-2</c:v>
                </c:pt>
                <c:pt idx="138">
                  <c:v>-2.1900394347759228E-2</c:v>
                </c:pt>
                <c:pt idx="139">
                  <c:v>1.1854060469922899E-2</c:v>
                </c:pt>
                <c:pt idx="140">
                  <c:v>-1.0599190497706204E-2</c:v>
                </c:pt>
                <c:pt idx="141">
                  <c:v>5.1784275954896167E-2</c:v>
                </c:pt>
                <c:pt idx="142">
                  <c:v>-3.241116299344652E-3</c:v>
                </c:pt>
                <c:pt idx="143">
                  <c:v>-1.6816186885372286E-2</c:v>
                </c:pt>
                <c:pt idx="144">
                  <c:v>-1.6119843133065789E-3</c:v>
                </c:pt>
                <c:pt idx="145">
                  <c:v>3.6995941174997743E-2</c:v>
                </c:pt>
                <c:pt idx="146">
                  <c:v>-1.9305460431871431E-3</c:v>
                </c:pt>
                <c:pt idx="147">
                  <c:v>-1.1348297718530518E-2</c:v>
                </c:pt>
                <c:pt idx="148">
                  <c:v>7.3763184673576732E-3</c:v>
                </c:pt>
                <c:pt idx="149">
                  <c:v>-8.8622389787386784E-3</c:v>
                </c:pt>
                <c:pt idx="150">
                  <c:v>1.4210478392441342E-3</c:v>
                </c:pt>
                <c:pt idx="151">
                  <c:v>2.3605646859221122E-2</c:v>
                </c:pt>
                <c:pt idx="152">
                  <c:v>5.4522831202168165E-2</c:v>
                </c:pt>
                <c:pt idx="153">
                  <c:v>-1.5154447893462902E-2</c:v>
                </c:pt>
                <c:pt idx="154">
                  <c:v>-4.6385155882940204E-3</c:v>
                </c:pt>
                <c:pt idx="155">
                  <c:v>-1.3967079694722662E-2</c:v>
                </c:pt>
                <c:pt idx="156">
                  <c:v>5.8158453051112877E-2</c:v>
                </c:pt>
                <c:pt idx="157">
                  <c:v>1.4092863715053947E-2</c:v>
                </c:pt>
                <c:pt idx="158">
                  <c:v>1.1607153567390747E-2</c:v>
                </c:pt>
                <c:pt idx="159">
                  <c:v>-1.3923064924419503E-2</c:v>
                </c:pt>
                <c:pt idx="160">
                  <c:v>3.1197245044632949E-2</c:v>
                </c:pt>
                <c:pt idx="161">
                  <c:v>-1.6330068545685375E-2</c:v>
                </c:pt>
                <c:pt idx="162">
                  <c:v>-4.3657623064005197E-2</c:v>
                </c:pt>
                <c:pt idx="163">
                  <c:v>-2.2509912979476396E-3</c:v>
                </c:pt>
                <c:pt idx="164">
                  <c:v>-4.4916991456748264E-3</c:v>
                </c:pt>
                <c:pt idx="165">
                  <c:v>-1.7846913595132713E-2</c:v>
                </c:pt>
                <c:pt idx="166">
                  <c:v>-9.0611715899290499E-3</c:v>
                </c:pt>
                <c:pt idx="167">
                  <c:v>2.1379511944498525E-2</c:v>
                </c:pt>
                <c:pt idx="168">
                  <c:v>1.022323191604573E-2</c:v>
                </c:pt>
                <c:pt idx="169">
                  <c:v>8.8220712945567097E-3</c:v>
                </c:pt>
                <c:pt idx="170">
                  <c:v>5.1706216899894096E-3</c:v>
                </c:pt>
                <c:pt idx="171">
                  <c:v>-8.1114898193377569E-3</c:v>
                </c:pt>
                <c:pt idx="172">
                  <c:v>-2.448806988721402E-3</c:v>
                </c:pt>
                <c:pt idx="173">
                  <c:v>-2.4289630727522944E-2</c:v>
                </c:pt>
                <c:pt idx="174">
                  <c:v>-4.6081247087130309E-3</c:v>
                </c:pt>
                <c:pt idx="175">
                  <c:v>-1.5118702388599817E-2</c:v>
                </c:pt>
                <c:pt idx="176">
                  <c:v>-1.6904746679145384E-2</c:v>
                </c:pt>
                <c:pt idx="177">
                  <c:v>1.7525884372959433E-2</c:v>
                </c:pt>
                <c:pt idx="178">
                  <c:v>-1.5551230949669873E-2</c:v>
                </c:pt>
                <c:pt idx="179">
                  <c:v>-5.4639075981504828E-3</c:v>
                </c:pt>
                <c:pt idx="180">
                  <c:v>1.2896014283762594E-3</c:v>
                </c:pt>
                <c:pt idx="181">
                  <c:v>-2.2370183084393497E-2</c:v>
                </c:pt>
                <c:pt idx="182">
                  <c:v>5.8785033325017451E-3</c:v>
                </c:pt>
                <c:pt idx="183">
                  <c:v>8.8964349929938832E-3</c:v>
                </c:pt>
                <c:pt idx="185">
                  <c:v>8.0317696937726168E-16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3C-43EF-A857-9F422A6C3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9668255"/>
        <c:axId val="1249662431"/>
      </c:scatterChart>
      <c:valAx>
        <c:axId val="1249668255"/>
        <c:scaling>
          <c:orientation val="minMax"/>
        </c:scaling>
        <c:delete val="1"/>
        <c:axPos val="b"/>
        <c:numFmt formatCode="0.00%" sourceLinked="1"/>
        <c:majorTickMark val="none"/>
        <c:minorTickMark val="none"/>
        <c:tickLblPos val="nextTo"/>
        <c:crossAx val="1249662431"/>
        <c:crosses val="autoZero"/>
        <c:crossBetween val="midCat"/>
      </c:valAx>
      <c:valAx>
        <c:axId val="1249662431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12496682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38100</xdr:rowOff>
    </xdr:from>
    <xdr:to>
      <xdr:col>11</xdr:col>
      <xdr:colOff>9525</xdr:colOff>
      <xdr:row>16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2E9404-6E05-49B2-8891-72045678C9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733424</xdr:colOff>
      <xdr:row>1</xdr:row>
      <xdr:rowOff>123826</xdr:rowOff>
    </xdr:from>
    <xdr:to>
      <xdr:col>13</xdr:col>
      <xdr:colOff>676274</xdr:colOff>
      <xdr:row>24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57DCAE4-E86B-426E-B138-8C439ABEB6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3</xdr:row>
      <xdr:rowOff>57150</xdr:rowOff>
    </xdr:from>
    <xdr:to>
      <xdr:col>11</xdr:col>
      <xdr:colOff>466725</xdr:colOff>
      <xdr:row>22</xdr:row>
      <xdr:rowOff>219075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D15EFE-B9DB-47DD-AA3D-03A9E8FA91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7</xdr:row>
      <xdr:rowOff>76200</xdr:rowOff>
    </xdr:from>
    <xdr:to>
      <xdr:col>12</xdr:col>
      <xdr:colOff>57149</xdr:colOff>
      <xdr:row>30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8EBE43-39B0-4B03-9AA9-11B4AE3E7C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447674</xdr:colOff>
      <xdr:row>0</xdr:row>
      <xdr:rowOff>123825</xdr:rowOff>
    </xdr:from>
    <xdr:to>
      <xdr:col>17</xdr:col>
      <xdr:colOff>161925</xdr:colOff>
      <xdr:row>24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62EC95-A623-45BF-AC4C-6EC7E00C6A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365891</xdr:colOff>
      <xdr:row>6</xdr:row>
      <xdr:rowOff>3942</xdr:rowOff>
    </xdr:from>
    <xdr:to>
      <xdr:col>5</xdr:col>
      <xdr:colOff>321222</xdr:colOff>
      <xdr:row>17</xdr:row>
      <xdr:rowOff>145832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1B73735-6EB1-448A-8EE7-DD0E8BBCF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104775</xdr:colOff>
      <xdr:row>4</xdr:row>
      <xdr:rowOff>38100</xdr:rowOff>
    </xdr:from>
    <xdr:to>
      <xdr:col>16</xdr:col>
      <xdr:colOff>733425</xdr:colOff>
      <xdr:row>21</xdr:row>
      <xdr:rowOff>104775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7B7A4409-4070-4873-A1AC-DAEDCBB11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AMES_DescriptiveStats_Excel_PracticeProblems_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"/>
      <sheetName val="Ages"/>
      <sheetName val="Aboriginal"/>
      <sheetName val="Cell phones"/>
      <sheetName val="Student survey"/>
      <sheetName val="Olympics medals"/>
      <sheetName val="Cdn elections 2021"/>
      <sheetName val="Carbon emissions"/>
      <sheetName val="Stock Market Indices"/>
      <sheetName val="Cryptocurrencies"/>
      <sheetName val="Course marks"/>
      <sheetName val="US Crime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D1" t="str">
            <v>Western Europe Per capita CO2 emissions (metric tons of carbon)</v>
          </cell>
        </row>
        <row r="2">
          <cell r="C2">
            <v>4.22</v>
          </cell>
          <cell r="D2">
            <v>1.1299999999999999</v>
          </cell>
        </row>
        <row r="3">
          <cell r="C3">
            <v>4.29</v>
          </cell>
          <cell r="D3">
            <v>1.24</v>
          </cell>
        </row>
        <row r="4">
          <cell r="C4">
            <v>4.12</v>
          </cell>
          <cell r="D4">
            <v>1.22</v>
          </cell>
        </row>
        <row r="5">
          <cell r="C5">
            <v>4.1399999999999997</v>
          </cell>
          <cell r="D5">
            <v>1.21</v>
          </cell>
        </row>
        <row r="6">
          <cell r="C6">
            <v>3.89</v>
          </cell>
          <cell r="D6">
            <v>1.26</v>
          </cell>
        </row>
        <row r="7">
          <cell r="C7">
            <v>4.17</v>
          </cell>
          <cell r="D7">
            <v>1.33</v>
          </cell>
        </row>
        <row r="8">
          <cell r="C8">
            <v>4.3099999999999996</v>
          </cell>
          <cell r="D8">
            <v>1.38</v>
          </cell>
        </row>
        <row r="9">
          <cell r="C9">
            <v>4.1900000000000004</v>
          </cell>
          <cell r="D9">
            <v>1.39</v>
          </cell>
        </row>
        <row r="10">
          <cell r="C10">
            <v>3.99</v>
          </cell>
          <cell r="D10">
            <v>1.35</v>
          </cell>
        </row>
        <row r="11">
          <cell r="C11">
            <v>4.04</v>
          </cell>
          <cell r="D11">
            <v>1.34</v>
          </cell>
        </row>
        <row r="12">
          <cell r="C12">
            <v>4.07</v>
          </cell>
          <cell r="D12">
            <v>1.42</v>
          </cell>
        </row>
        <row r="13">
          <cell r="C13">
            <v>3.99</v>
          </cell>
          <cell r="D13">
            <v>1.46</v>
          </cell>
        </row>
        <row r="14">
          <cell r="C14">
            <v>4.09</v>
          </cell>
          <cell r="D14">
            <v>1.52</v>
          </cell>
        </row>
        <row r="15">
          <cell r="C15">
            <v>4.2</v>
          </cell>
          <cell r="D15">
            <v>1.61</v>
          </cell>
        </row>
        <row r="16">
          <cell r="C16">
            <v>4.3499999999999996</v>
          </cell>
          <cell r="D16">
            <v>1.66</v>
          </cell>
        </row>
        <row r="17">
          <cell r="C17">
            <v>4.4800000000000004</v>
          </cell>
          <cell r="D17">
            <v>1.7</v>
          </cell>
        </row>
        <row r="18">
          <cell r="C18">
            <v>4.6399999999999997</v>
          </cell>
          <cell r="D18">
            <v>1.74</v>
          </cell>
        </row>
        <row r="19">
          <cell r="C19">
            <v>4.78</v>
          </cell>
          <cell r="D19">
            <v>1.75</v>
          </cell>
        </row>
        <row r="20">
          <cell r="C20">
            <v>4.91</v>
          </cell>
          <cell r="D20">
            <v>1.84</v>
          </cell>
        </row>
        <row r="21">
          <cell r="C21">
            <v>5.0999999999999996</v>
          </cell>
          <cell r="D21">
            <v>1.93</v>
          </cell>
        </row>
        <row r="22">
          <cell r="C22">
            <v>5.44</v>
          </cell>
          <cell r="D22">
            <v>2.08</v>
          </cell>
        </row>
        <row r="23">
          <cell r="C23">
            <v>5.43</v>
          </cell>
          <cell r="D23">
            <v>2.11</v>
          </cell>
        </row>
        <row r="24">
          <cell r="C24">
            <v>5.65</v>
          </cell>
          <cell r="D24">
            <v>2.17</v>
          </cell>
        </row>
        <row r="25">
          <cell r="C25">
            <v>5.83</v>
          </cell>
          <cell r="D25">
            <v>2.2799999999999998</v>
          </cell>
        </row>
        <row r="26">
          <cell r="C26">
            <v>5.6</v>
          </cell>
          <cell r="D26">
            <v>2.21</v>
          </cell>
        </row>
        <row r="27">
          <cell r="C27">
            <v>5.34</v>
          </cell>
          <cell r="D27">
            <v>2.11</v>
          </cell>
        </row>
        <row r="28">
          <cell r="C28">
            <v>5.52</v>
          </cell>
          <cell r="D28">
            <v>2.23</v>
          </cell>
        </row>
        <row r="29">
          <cell r="C29">
            <v>5.61</v>
          </cell>
          <cell r="D29">
            <v>2.1800000000000002</v>
          </cell>
        </row>
        <row r="30">
          <cell r="C30">
            <v>5.73</v>
          </cell>
          <cell r="D30">
            <v>2.2400000000000002</v>
          </cell>
        </row>
        <row r="31">
          <cell r="C31">
            <v>5.71</v>
          </cell>
          <cell r="D31">
            <v>2.35</v>
          </cell>
        </row>
        <row r="32">
          <cell r="C32">
            <v>5.47</v>
          </cell>
          <cell r="D32">
            <v>2.2400000000000002</v>
          </cell>
        </row>
        <row r="33">
          <cell r="C33">
            <v>5.2</v>
          </cell>
          <cell r="D33">
            <v>2.13</v>
          </cell>
        </row>
        <row r="34">
          <cell r="C34">
            <v>4.9000000000000004</v>
          </cell>
          <cell r="D34">
            <v>2.04</v>
          </cell>
        </row>
        <row r="35">
          <cell r="C35">
            <v>4.88</v>
          </cell>
          <cell r="D35">
            <v>1.99</v>
          </cell>
        </row>
        <row r="36">
          <cell r="C36">
            <v>4.99</v>
          </cell>
          <cell r="D36">
            <v>1.98</v>
          </cell>
        </row>
        <row r="37">
          <cell r="C37">
            <v>4.95</v>
          </cell>
          <cell r="D37">
            <v>2.0299999999999998</v>
          </cell>
        </row>
        <row r="38">
          <cell r="C38">
            <v>4.8899999999999997</v>
          </cell>
          <cell r="D38">
            <v>2.0099999999999998</v>
          </cell>
        </row>
        <row r="39">
          <cell r="C39">
            <v>5.0599999999999996</v>
          </cell>
          <cell r="D39">
            <v>2.0299999999999998</v>
          </cell>
        </row>
        <row r="40">
          <cell r="C40">
            <v>5.23</v>
          </cell>
          <cell r="D40">
            <v>2.02</v>
          </cell>
        </row>
        <row r="41">
          <cell r="C41">
            <v>5.24</v>
          </cell>
          <cell r="D41">
            <v>2.11</v>
          </cell>
        </row>
        <row r="42">
          <cell r="C42">
            <v>5.03</v>
          </cell>
          <cell r="D42">
            <v>2.0299999999999998</v>
          </cell>
        </row>
        <row r="43">
          <cell r="C43">
            <v>4.97</v>
          </cell>
          <cell r="D43">
            <v>2.0499999999999998</v>
          </cell>
        </row>
        <row r="44">
          <cell r="C44">
            <v>5.0199999999999996</v>
          </cell>
          <cell r="D44">
            <v>2.04</v>
          </cell>
        </row>
        <row r="45">
          <cell r="C45">
            <v>5.09</v>
          </cell>
          <cell r="D45">
            <v>2</v>
          </cell>
        </row>
        <row r="46">
          <cell r="C46">
            <v>5.1100000000000003</v>
          </cell>
          <cell r="D46">
            <v>1.99</v>
          </cell>
        </row>
        <row r="47">
          <cell r="C47">
            <v>5.0999999999999996</v>
          </cell>
          <cell r="D47">
            <v>2.02</v>
          </cell>
        </row>
        <row r="48">
          <cell r="C48">
            <v>5.16</v>
          </cell>
          <cell r="D48">
            <v>2.08</v>
          </cell>
        </row>
        <row r="49">
          <cell r="C49">
            <v>5.22</v>
          </cell>
          <cell r="D49">
            <v>2.0499999999999998</v>
          </cell>
        </row>
        <row r="50">
          <cell r="C50">
            <v>5.19</v>
          </cell>
          <cell r="D50">
            <v>2.11</v>
          </cell>
        </row>
        <row r="51">
          <cell r="C51">
            <v>5.23</v>
          </cell>
          <cell r="D51">
            <v>2.09</v>
          </cell>
        </row>
        <row r="52">
          <cell r="C52">
            <v>5.35</v>
          </cell>
          <cell r="D52">
            <v>2.1</v>
          </cell>
        </row>
        <row r="53">
          <cell r="C53">
            <v>5.21</v>
          </cell>
          <cell r="D53">
            <v>2.13</v>
          </cell>
        </row>
        <row r="54">
          <cell r="C54">
            <v>5.19</v>
          </cell>
          <cell r="D54">
            <v>2.13</v>
          </cell>
        </row>
        <row r="55">
          <cell r="C55">
            <v>5.19</v>
          </cell>
          <cell r="D55">
            <v>2.17</v>
          </cell>
        </row>
        <row r="56">
          <cell r="C56">
            <v>5.21</v>
          </cell>
          <cell r="D56">
            <v>2.1800000000000002</v>
          </cell>
        </row>
        <row r="57">
          <cell r="C57">
            <v>5.19</v>
          </cell>
          <cell r="D57">
            <v>2.16</v>
          </cell>
        </row>
        <row r="58">
          <cell r="C58">
            <v>5.0599999999999996</v>
          </cell>
          <cell r="D58">
            <v>2.14</v>
          </cell>
        </row>
        <row r="59">
          <cell r="C59">
            <v>5.08</v>
          </cell>
          <cell r="D59">
            <v>2.1</v>
          </cell>
        </row>
        <row r="60">
          <cell r="C60">
            <v>4.8899999999999997</v>
          </cell>
          <cell r="D60">
            <v>2.04</v>
          </cell>
        </row>
        <row r="61">
          <cell r="C61">
            <v>4.58</v>
          </cell>
          <cell r="D61">
            <v>1.88</v>
          </cell>
        </row>
        <row r="62">
          <cell r="C62">
            <v>4.6500000000000004</v>
          </cell>
          <cell r="D62">
            <v>1.9</v>
          </cell>
        </row>
        <row r="63">
          <cell r="C63">
            <v>4.53</v>
          </cell>
          <cell r="D63">
            <v>1.8</v>
          </cell>
        </row>
        <row r="64">
          <cell r="C64">
            <v>4.3499999999999996</v>
          </cell>
          <cell r="D64">
            <v>1.75</v>
          </cell>
        </row>
        <row r="65">
          <cell r="C65">
            <v>4.34</v>
          </cell>
          <cell r="D65">
            <v>1.7</v>
          </cell>
        </row>
        <row r="66">
          <cell r="C66">
            <v>4.4000000000000004</v>
          </cell>
          <cell r="D66">
            <v>1.59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C06C-A193-4228-A74C-0B657AE8280C}">
  <dimension ref="B1:C11"/>
  <sheetViews>
    <sheetView workbookViewId="0">
      <selection activeCell="L4" sqref="L4"/>
    </sheetView>
  </sheetViews>
  <sheetFormatPr defaultRowHeight="18.75" x14ac:dyDescent="0.3"/>
  <sheetData>
    <row r="1" spans="2:3" x14ac:dyDescent="0.3">
      <c r="B1" s="1" t="s">
        <v>1</v>
      </c>
      <c r="C1" s="1" t="s">
        <v>0</v>
      </c>
    </row>
    <row r="2" spans="2:3" x14ac:dyDescent="0.3">
      <c r="B2" s="2">
        <v>110000</v>
      </c>
      <c r="C2" s="1">
        <v>5</v>
      </c>
    </row>
    <row r="3" spans="2:3" x14ac:dyDescent="0.3">
      <c r="B3" s="2">
        <v>120000</v>
      </c>
      <c r="C3" s="1">
        <v>5</v>
      </c>
    </row>
    <row r="4" spans="2:3" x14ac:dyDescent="0.3">
      <c r="B4" s="2">
        <v>140000</v>
      </c>
      <c r="C4" s="1">
        <v>5</v>
      </c>
    </row>
    <row r="5" spans="2:3" x14ac:dyDescent="0.3">
      <c r="B5" s="2">
        <v>140000</v>
      </c>
      <c r="C5" s="1">
        <v>6</v>
      </c>
    </row>
    <row r="6" spans="2:3" x14ac:dyDescent="0.3">
      <c r="B6" s="2">
        <v>150000</v>
      </c>
      <c r="C6" s="1">
        <v>8</v>
      </c>
    </row>
    <row r="7" spans="2:3" x14ac:dyDescent="0.3">
      <c r="B7" s="2">
        <v>200000</v>
      </c>
      <c r="C7" s="1">
        <v>14</v>
      </c>
    </row>
    <row r="8" spans="2:3" x14ac:dyDescent="0.3">
      <c r="B8" s="2">
        <v>240000</v>
      </c>
      <c r="C8" s="1">
        <v>15</v>
      </c>
    </row>
    <row r="9" spans="2:3" x14ac:dyDescent="0.3">
      <c r="B9" s="2">
        <v>230000</v>
      </c>
      <c r="C9" s="1">
        <v>16</v>
      </c>
    </row>
    <row r="10" spans="2:3" x14ac:dyDescent="0.3">
      <c r="B10" s="2">
        <v>240000</v>
      </c>
      <c r="C10" s="1">
        <v>17</v>
      </c>
    </row>
    <row r="11" spans="2:3" x14ac:dyDescent="0.3">
      <c r="B11" s="2">
        <v>250000</v>
      </c>
      <c r="C11" s="1"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FB44C-B612-47FB-83A7-520EB67398C3}">
  <dimension ref="B3:I12"/>
  <sheetViews>
    <sheetView workbookViewId="0">
      <selection activeCell="I8" sqref="I8"/>
    </sheetView>
  </sheetViews>
  <sheetFormatPr defaultRowHeight="18.75" x14ac:dyDescent="0.3"/>
  <cols>
    <col min="1" max="16384" width="8.796875" style="1"/>
  </cols>
  <sheetData>
    <row r="3" spans="2:9" x14ac:dyDescent="0.3">
      <c r="B3" s="1" t="s">
        <v>2</v>
      </c>
      <c r="C3" s="1">
        <f>25^2</f>
        <v>625</v>
      </c>
      <c r="D3" s="1" t="s">
        <v>4</v>
      </c>
      <c r="E3" s="1">
        <f>55^2</f>
        <v>3025</v>
      </c>
      <c r="F3" s="1" t="s">
        <v>6</v>
      </c>
      <c r="G3" s="1">
        <v>0.7</v>
      </c>
      <c r="H3" s="1">
        <v>25</v>
      </c>
      <c r="I3" s="1">
        <v>55</v>
      </c>
    </row>
    <row r="4" spans="2:9" x14ac:dyDescent="0.3">
      <c r="B4" s="1" t="s">
        <v>3</v>
      </c>
      <c r="C4" s="1">
        <v>57.5</v>
      </c>
      <c r="D4" s="1" t="s">
        <v>5</v>
      </c>
      <c r="E4" s="1">
        <v>105</v>
      </c>
      <c r="H4" s="1">
        <f>H3*I3</f>
        <v>1375</v>
      </c>
    </row>
    <row r="5" spans="2:9" x14ac:dyDescent="0.3">
      <c r="H5" s="1">
        <f>H4*0.7</f>
        <v>962.49999999999989</v>
      </c>
    </row>
    <row r="7" spans="2:9" x14ac:dyDescent="0.3">
      <c r="H7" s="1">
        <f>H5/H3/I3</f>
        <v>0.69999999999999984</v>
      </c>
      <c r="I7" s="1">
        <f>H7^2</f>
        <v>0.48999999999999977</v>
      </c>
    </row>
    <row r="8" spans="2:9" x14ac:dyDescent="0.3">
      <c r="G8" s="1" t="s">
        <v>7</v>
      </c>
      <c r="H8" s="1">
        <f>G3*H3/I3</f>
        <v>0.31818181818181818</v>
      </c>
    </row>
    <row r="9" spans="2:9" x14ac:dyDescent="0.3">
      <c r="G9" s="1" t="s">
        <v>8</v>
      </c>
      <c r="H9" s="1">
        <f>C4-E4*H8</f>
        <v>24.090909090909093</v>
      </c>
    </row>
    <row r="12" spans="2:9" x14ac:dyDescent="0.3">
      <c r="H12" s="1">
        <f>H9+H8*120</f>
        <v>62.272727272727273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988AA-A1B8-4866-A56A-61D198C4AD3A}">
  <dimension ref="A1:E66"/>
  <sheetViews>
    <sheetView workbookViewId="0">
      <selection sqref="A1:E1048576"/>
    </sheetView>
  </sheetViews>
  <sheetFormatPr defaultRowHeight="18.75" x14ac:dyDescent="0.3"/>
  <cols>
    <col min="2" max="2" width="9.69921875" customWidth="1"/>
    <col min="3" max="3" width="9.3984375" customWidth="1"/>
    <col min="4" max="4" width="9.19921875" customWidth="1"/>
    <col min="5" max="5" width="9.09765625" customWidth="1"/>
  </cols>
  <sheetData>
    <row r="1" spans="1:5" x14ac:dyDescent="0.3">
      <c r="A1" s="3" t="s">
        <v>9</v>
      </c>
      <c r="B1" s="3" t="s">
        <v>10</v>
      </c>
      <c r="C1" s="3" t="s">
        <v>11</v>
      </c>
      <c r="D1" s="3" t="s">
        <v>12</v>
      </c>
      <c r="E1" s="3" t="s">
        <v>13</v>
      </c>
    </row>
    <row r="2" spans="1:5" x14ac:dyDescent="0.3">
      <c r="A2">
        <v>1950</v>
      </c>
      <c r="B2">
        <v>0.65</v>
      </c>
      <c r="C2">
        <v>4.22</v>
      </c>
      <c r="D2">
        <v>1.1299999999999999</v>
      </c>
      <c r="E2">
        <v>0.1</v>
      </c>
    </row>
    <row r="3" spans="1:5" x14ac:dyDescent="0.3">
      <c r="A3">
        <v>1951</v>
      </c>
      <c r="B3">
        <v>0.69</v>
      </c>
      <c r="C3">
        <v>4.29</v>
      </c>
      <c r="D3">
        <v>1.24</v>
      </c>
      <c r="E3">
        <v>0.11</v>
      </c>
    </row>
    <row r="4" spans="1:5" x14ac:dyDescent="0.3">
      <c r="A4">
        <v>1952</v>
      </c>
      <c r="B4">
        <v>0.69</v>
      </c>
      <c r="C4">
        <v>4.12</v>
      </c>
      <c r="D4">
        <v>1.22</v>
      </c>
      <c r="E4">
        <v>0.11</v>
      </c>
    </row>
    <row r="5" spans="1:5" x14ac:dyDescent="0.3">
      <c r="A5">
        <v>1953</v>
      </c>
      <c r="B5">
        <v>0.69</v>
      </c>
      <c r="C5">
        <v>4.1399999999999997</v>
      </c>
      <c r="D5">
        <v>1.21</v>
      </c>
      <c r="E5">
        <v>0.11</v>
      </c>
    </row>
    <row r="6" spans="1:5" x14ac:dyDescent="0.3">
      <c r="A6">
        <v>1954</v>
      </c>
      <c r="B6">
        <v>0.69</v>
      </c>
      <c r="C6">
        <v>3.89</v>
      </c>
      <c r="D6">
        <v>1.26</v>
      </c>
      <c r="E6">
        <v>0.12</v>
      </c>
    </row>
    <row r="7" spans="1:5" x14ac:dyDescent="0.3">
      <c r="A7">
        <v>1955</v>
      </c>
      <c r="B7">
        <v>0.74</v>
      </c>
      <c r="C7">
        <v>4.17</v>
      </c>
      <c r="D7">
        <v>1.33</v>
      </c>
      <c r="E7">
        <v>0.13</v>
      </c>
    </row>
    <row r="8" spans="1:5" x14ac:dyDescent="0.3">
      <c r="A8">
        <v>1956</v>
      </c>
      <c r="B8">
        <v>0.78</v>
      </c>
      <c r="C8">
        <v>4.3099999999999996</v>
      </c>
      <c r="D8">
        <v>1.38</v>
      </c>
      <c r="E8">
        <v>0.13</v>
      </c>
    </row>
    <row r="9" spans="1:5" x14ac:dyDescent="0.3">
      <c r="A9">
        <v>1957</v>
      </c>
      <c r="B9">
        <v>0.79</v>
      </c>
      <c r="C9">
        <v>4.1900000000000004</v>
      </c>
      <c r="D9">
        <v>1.39</v>
      </c>
      <c r="E9">
        <v>0.13</v>
      </c>
    </row>
    <row r="10" spans="1:5" x14ac:dyDescent="0.3">
      <c r="A10">
        <v>1958</v>
      </c>
      <c r="B10">
        <v>0.8</v>
      </c>
      <c r="C10">
        <v>3.99</v>
      </c>
      <c r="D10">
        <v>1.35</v>
      </c>
      <c r="E10">
        <v>0.13</v>
      </c>
    </row>
    <row r="11" spans="1:5" x14ac:dyDescent="0.3">
      <c r="A11">
        <v>1959</v>
      </c>
      <c r="B11">
        <v>0.83</v>
      </c>
      <c r="C11">
        <v>4.04</v>
      </c>
      <c r="D11">
        <v>1.34</v>
      </c>
      <c r="E11">
        <v>0.13</v>
      </c>
    </row>
    <row r="12" spans="1:5" x14ac:dyDescent="0.3">
      <c r="A12">
        <v>1960</v>
      </c>
      <c r="B12">
        <v>0.85</v>
      </c>
      <c r="C12">
        <v>4.07</v>
      </c>
      <c r="D12">
        <v>1.42</v>
      </c>
      <c r="E12">
        <v>0.13</v>
      </c>
    </row>
    <row r="13" spans="1:5" x14ac:dyDescent="0.3">
      <c r="A13">
        <v>1961</v>
      </c>
      <c r="B13">
        <v>0.84</v>
      </c>
      <c r="C13">
        <v>3.99</v>
      </c>
      <c r="D13">
        <v>1.46</v>
      </c>
      <c r="E13">
        <v>0.14000000000000001</v>
      </c>
    </row>
    <row r="14" spans="1:5" x14ac:dyDescent="0.3">
      <c r="A14">
        <v>1962</v>
      </c>
      <c r="B14">
        <v>0.86</v>
      </c>
      <c r="C14">
        <v>4.09</v>
      </c>
      <c r="D14">
        <v>1.52</v>
      </c>
      <c r="E14">
        <v>0.14000000000000001</v>
      </c>
    </row>
    <row r="15" spans="1:5" x14ac:dyDescent="0.3">
      <c r="A15">
        <v>1963</v>
      </c>
      <c r="B15">
        <v>0.89</v>
      </c>
      <c r="C15">
        <v>4.2</v>
      </c>
      <c r="D15">
        <v>1.61</v>
      </c>
      <c r="E15">
        <v>0.14000000000000001</v>
      </c>
    </row>
    <row r="16" spans="1:5" x14ac:dyDescent="0.3">
      <c r="A16">
        <v>1964</v>
      </c>
      <c r="B16">
        <v>0.92</v>
      </c>
      <c r="C16">
        <v>4.3499999999999996</v>
      </c>
      <c r="D16">
        <v>1.66</v>
      </c>
      <c r="E16">
        <v>0.15</v>
      </c>
    </row>
    <row r="17" spans="1:5" x14ac:dyDescent="0.3">
      <c r="A17">
        <v>1965</v>
      </c>
      <c r="B17">
        <v>0.94</v>
      </c>
      <c r="C17">
        <v>4.4800000000000004</v>
      </c>
      <c r="D17">
        <v>1.7</v>
      </c>
      <c r="E17">
        <v>0.16</v>
      </c>
    </row>
    <row r="18" spans="1:5" x14ac:dyDescent="0.3">
      <c r="A18">
        <v>1966</v>
      </c>
      <c r="B18">
        <v>0.97</v>
      </c>
      <c r="C18">
        <v>4.6399999999999997</v>
      </c>
      <c r="D18">
        <v>1.74</v>
      </c>
      <c r="E18">
        <v>0.16</v>
      </c>
    </row>
    <row r="19" spans="1:5" x14ac:dyDescent="0.3">
      <c r="A19">
        <v>1967</v>
      </c>
      <c r="B19">
        <v>0.98</v>
      </c>
      <c r="C19">
        <v>4.78</v>
      </c>
      <c r="D19">
        <v>1.75</v>
      </c>
      <c r="E19">
        <v>0.17</v>
      </c>
    </row>
    <row r="20" spans="1:5" x14ac:dyDescent="0.3">
      <c r="A20">
        <v>1968</v>
      </c>
      <c r="B20">
        <v>1.01</v>
      </c>
      <c r="C20">
        <v>4.91</v>
      </c>
      <c r="D20">
        <v>1.84</v>
      </c>
      <c r="E20">
        <v>0.18</v>
      </c>
    </row>
    <row r="21" spans="1:5" x14ac:dyDescent="0.3">
      <c r="A21">
        <v>1969</v>
      </c>
      <c r="B21">
        <v>1.05</v>
      </c>
      <c r="C21">
        <v>5.0999999999999996</v>
      </c>
      <c r="D21">
        <v>1.93</v>
      </c>
      <c r="E21">
        <v>0.19</v>
      </c>
    </row>
    <row r="22" spans="1:5" x14ac:dyDescent="0.3">
      <c r="A22">
        <v>1970</v>
      </c>
      <c r="B22">
        <v>1.1000000000000001</v>
      </c>
      <c r="C22">
        <v>5.44</v>
      </c>
      <c r="D22">
        <v>2.08</v>
      </c>
      <c r="E22">
        <v>0.2</v>
      </c>
    </row>
    <row r="23" spans="1:5" x14ac:dyDescent="0.3">
      <c r="A23">
        <v>1971</v>
      </c>
      <c r="B23">
        <v>1.1200000000000001</v>
      </c>
      <c r="C23">
        <v>5.43</v>
      </c>
      <c r="D23">
        <v>2.11</v>
      </c>
      <c r="E23">
        <v>0.23</v>
      </c>
    </row>
    <row r="24" spans="1:5" x14ac:dyDescent="0.3">
      <c r="A24">
        <v>1972</v>
      </c>
      <c r="B24">
        <v>1.1399999999999999</v>
      </c>
      <c r="C24">
        <v>5.65</v>
      </c>
      <c r="D24">
        <v>2.17</v>
      </c>
      <c r="E24">
        <v>0.23</v>
      </c>
    </row>
    <row r="25" spans="1:5" x14ac:dyDescent="0.3">
      <c r="A25">
        <v>1973</v>
      </c>
      <c r="B25">
        <v>1.18</v>
      </c>
      <c r="C25">
        <v>5.83</v>
      </c>
      <c r="D25">
        <v>2.2799999999999998</v>
      </c>
      <c r="E25">
        <v>0.24</v>
      </c>
    </row>
    <row r="26" spans="1:5" x14ac:dyDescent="0.3">
      <c r="A26">
        <v>1974</v>
      </c>
      <c r="B26">
        <v>1.1599999999999999</v>
      </c>
      <c r="C26">
        <v>5.6</v>
      </c>
      <c r="D26">
        <v>2.21</v>
      </c>
      <c r="E26">
        <v>0.24</v>
      </c>
    </row>
    <row r="27" spans="1:5" x14ac:dyDescent="0.3">
      <c r="A27">
        <v>1975</v>
      </c>
      <c r="B27">
        <v>1.1299999999999999</v>
      </c>
      <c r="C27">
        <v>5.34</v>
      </c>
      <c r="D27">
        <v>2.11</v>
      </c>
      <c r="E27">
        <v>0.24</v>
      </c>
    </row>
    <row r="28" spans="1:5" x14ac:dyDescent="0.3">
      <c r="A28">
        <v>1976</v>
      </c>
      <c r="B28">
        <v>1.18</v>
      </c>
      <c r="C28">
        <v>5.52</v>
      </c>
      <c r="D28">
        <v>2.23</v>
      </c>
      <c r="E28">
        <v>0.25</v>
      </c>
    </row>
    <row r="29" spans="1:5" x14ac:dyDescent="0.3">
      <c r="A29">
        <v>1977</v>
      </c>
      <c r="B29">
        <v>1.19</v>
      </c>
      <c r="C29">
        <v>5.61</v>
      </c>
      <c r="D29">
        <v>2.1800000000000002</v>
      </c>
      <c r="E29">
        <v>0.25</v>
      </c>
    </row>
    <row r="30" spans="1:5" x14ac:dyDescent="0.3">
      <c r="A30">
        <v>1978</v>
      </c>
      <c r="B30">
        <v>1.18</v>
      </c>
      <c r="C30">
        <v>5.73</v>
      </c>
      <c r="D30">
        <v>2.2400000000000002</v>
      </c>
      <c r="E30">
        <v>0.26</v>
      </c>
    </row>
    <row r="31" spans="1:5" x14ac:dyDescent="0.3">
      <c r="A31">
        <v>1979</v>
      </c>
      <c r="B31">
        <v>1.23</v>
      </c>
      <c r="C31">
        <v>5.71</v>
      </c>
      <c r="D31">
        <v>2.35</v>
      </c>
      <c r="E31">
        <v>0.27</v>
      </c>
    </row>
    <row r="32" spans="1:5" x14ac:dyDescent="0.3">
      <c r="A32">
        <v>1980</v>
      </c>
      <c r="B32">
        <v>1.19</v>
      </c>
      <c r="C32">
        <v>5.47</v>
      </c>
      <c r="D32">
        <v>2.2400000000000002</v>
      </c>
      <c r="E32">
        <v>0.28000000000000003</v>
      </c>
    </row>
    <row r="33" spans="1:5" x14ac:dyDescent="0.3">
      <c r="A33">
        <v>1981</v>
      </c>
      <c r="B33">
        <v>1.1399999999999999</v>
      </c>
      <c r="C33">
        <v>5.2</v>
      </c>
      <c r="D33">
        <v>2.13</v>
      </c>
      <c r="E33">
        <v>0.28000000000000003</v>
      </c>
    </row>
    <row r="34" spans="1:5" x14ac:dyDescent="0.3">
      <c r="A34">
        <v>1982</v>
      </c>
      <c r="B34">
        <v>1.1100000000000001</v>
      </c>
      <c r="C34">
        <v>4.9000000000000004</v>
      </c>
      <c r="D34">
        <v>2.04</v>
      </c>
      <c r="E34">
        <v>0.28999999999999998</v>
      </c>
    </row>
    <row r="35" spans="1:5" x14ac:dyDescent="0.3">
      <c r="A35">
        <v>1983</v>
      </c>
      <c r="B35">
        <v>1.08</v>
      </c>
      <c r="C35">
        <v>4.88</v>
      </c>
      <c r="D35">
        <v>1.99</v>
      </c>
      <c r="E35">
        <v>0.28999999999999998</v>
      </c>
    </row>
    <row r="36" spans="1:5" x14ac:dyDescent="0.3">
      <c r="A36">
        <v>1984</v>
      </c>
      <c r="B36">
        <v>1.1000000000000001</v>
      </c>
      <c r="C36">
        <v>4.99</v>
      </c>
      <c r="D36">
        <v>1.98</v>
      </c>
      <c r="E36">
        <v>0.31</v>
      </c>
    </row>
    <row r="37" spans="1:5" x14ac:dyDescent="0.3">
      <c r="A37">
        <v>1985</v>
      </c>
      <c r="B37">
        <v>1.1200000000000001</v>
      </c>
      <c r="C37">
        <v>4.95</v>
      </c>
      <c r="D37">
        <v>2.0299999999999998</v>
      </c>
      <c r="E37">
        <v>0.31</v>
      </c>
    </row>
    <row r="38" spans="1:5" x14ac:dyDescent="0.3">
      <c r="A38">
        <v>1986</v>
      </c>
      <c r="B38">
        <v>1.1299999999999999</v>
      </c>
      <c r="C38">
        <v>4.8899999999999997</v>
      </c>
      <c r="D38">
        <v>2.0099999999999998</v>
      </c>
      <c r="E38">
        <v>0.31</v>
      </c>
    </row>
    <row r="39" spans="1:5" x14ac:dyDescent="0.3">
      <c r="A39">
        <v>1987</v>
      </c>
      <c r="B39">
        <v>1.1399999999999999</v>
      </c>
      <c r="C39">
        <v>5.0599999999999996</v>
      </c>
      <c r="D39">
        <v>2.0299999999999998</v>
      </c>
      <c r="E39">
        <v>0.3</v>
      </c>
    </row>
    <row r="40" spans="1:5" x14ac:dyDescent="0.3">
      <c r="A40">
        <v>1988</v>
      </c>
      <c r="B40">
        <v>1.1599999999999999</v>
      </c>
      <c r="C40">
        <v>5.23</v>
      </c>
      <c r="D40">
        <v>2.02</v>
      </c>
      <c r="E40">
        <v>0.31</v>
      </c>
    </row>
    <row r="41" spans="1:5" x14ac:dyDescent="0.3">
      <c r="A41">
        <v>1989</v>
      </c>
      <c r="B41">
        <v>1.1599999999999999</v>
      </c>
      <c r="C41">
        <v>5.24</v>
      </c>
      <c r="D41">
        <v>2.11</v>
      </c>
      <c r="E41">
        <v>0.28999999999999998</v>
      </c>
    </row>
    <row r="42" spans="1:5" x14ac:dyDescent="0.3">
      <c r="A42">
        <v>1990</v>
      </c>
      <c r="B42">
        <v>1.1399999999999999</v>
      </c>
      <c r="C42">
        <v>5.03</v>
      </c>
      <c r="D42">
        <v>2.0299999999999998</v>
      </c>
      <c r="E42">
        <v>0.27</v>
      </c>
    </row>
    <row r="43" spans="1:5" x14ac:dyDescent="0.3">
      <c r="A43">
        <v>1991</v>
      </c>
      <c r="B43">
        <v>1.1399999999999999</v>
      </c>
      <c r="C43">
        <v>4.97</v>
      </c>
      <c r="D43">
        <v>2.0499999999999998</v>
      </c>
      <c r="E43">
        <v>0.27</v>
      </c>
    </row>
    <row r="44" spans="1:5" x14ac:dyDescent="0.3">
      <c r="A44">
        <v>1992</v>
      </c>
      <c r="B44">
        <v>1.1100000000000001</v>
      </c>
      <c r="C44">
        <v>5.0199999999999996</v>
      </c>
      <c r="D44">
        <v>2.04</v>
      </c>
      <c r="E44">
        <v>0.26</v>
      </c>
    </row>
    <row r="45" spans="1:5" x14ac:dyDescent="0.3">
      <c r="A45">
        <v>1993</v>
      </c>
      <c r="B45">
        <v>1.0900000000000001</v>
      </c>
      <c r="C45">
        <v>5.09</v>
      </c>
      <c r="D45">
        <v>2</v>
      </c>
      <c r="E45">
        <v>0.28999999999999998</v>
      </c>
    </row>
    <row r="46" spans="1:5" x14ac:dyDescent="0.3">
      <c r="A46">
        <v>1994</v>
      </c>
      <c r="B46">
        <v>1.0900000000000001</v>
      </c>
      <c r="C46">
        <v>5.1100000000000003</v>
      </c>
      <c r="D46">
        <v>1.99</v>
      </c>
      <c r="E46">
        <v>0.26</v>
      </c>
    </row>
    <row r="47" spans="1:5" x14ac:dyDescent="0.3">
      <c r="A47">
        <v>1995</v>
      </c>
      <c r="B47">
        <v>1.1000000000000001</v>
      </c>
      <c r="C47">
        <v>5.0999999999999996</v>
      </c>
      <c r="D47">
        <v>2.02</v>
      </c>
      <c r="E47">
        <v>0.28000000000000003</v>
      </c>
    </row>
    <row r="48" spans="1:5" x14ac:dyDescent="0.3">
      <c r="A48">
        <v>1996</v>
      </c>
      <c r="B48">
        <v>1.1100000000000001</v>
      </c>
      <c r="C48">
        <v>5.16</v>
      </c>
      <c r="D48">
        <v>2.08</v>
      </c>
      <c r="E48">
        <v>0.28000000000000003</v>
      </c>
    </row>
    <row r="49" spans="1:5" x14ac:dyDescent="0.3">
      <c r="A49">
        <v>1997</v>
      </c>
      <c r="B49">
        <v>1.1100000000000001</v>
      </c>
      <c r="C49">
        <v>5.22</v>
      </c>
      <c r="D49">
        <v>2.0499999999999998</v>
      </c>
      <c r="E49">
        <v>0.28000000000000003</v>
      </c>
    </row>
    <row r="50" spans="1:5" x14ac:dyDescent="0.3">
      <c r="A50">
        <v>1998</v>
      </c>
      <c r="B50">
        <v>1.1000000000000001</v>
      </c>
      <c r="C50">
        <v>5.19</v>
      </c>
      <c r="D50">
        <v>2.11</v>
      </c>
      <c r="E50">
        <v>0.28000000000000003</v>
      </c>
    </row>
    <row r="51" spans="1:5" x14ac:dyDescent="0.3">
      <c r="A51">
        <v>1999</v>
      </c>
      <c r="B51">
        <v>1.08</v>
      </c>
      <c r="C51">
        <v>5.23</v>
      </c>
      <c r="D51">
        <v>2.09</v>
      </c>
      <c r="E51">
        <v>0.27</v>
      </c>
    </row>
    <row r="52" spans="1:5" x14ac:dyDescent="0.3">
      <c r="A52">
        <v>2000</v>
      </c>
      <c r="B52">
        <v>1.1000000000000001</v>
      </c>
      <c r="C52">
        <v>5.35</v>
      </c>
      <c r="D52">
        <v>2.1</v>
      </c>
      <c r="E52">
        <v>0.28000000000000003</v>
      </c>
    </row>
    <row r="53" spans="1:5" x14ac:dyDescent="0.3">
      <c r="A53">
        <v>2001</v>
      </c>
      <c r="B53">
        <v>1.1100000000000001</v>
      </c>
      <c r="C53">
        <v>5.21</v>
      </c>
      <c r="D53">
        <v>2.13</v>
      </c>
      <c r="E53">
        <v>0.27</v>
      </c>
    </row>
    <row r="54" spans="1:5" x14ac:dyDescent="0.3">
      <c r="A54">
        <v>2002</v>
      </c>
      <c r="B54">
        <v>1.1100000000000001</v>
      </c>
      <c r="C54">
        <v>5.19</v>
      </c>
      <c r="D54">
        <v>2.13</v>
      </c>
      <c r="E54">
        <v>0.27</v>
      </c>
    </row>
    <row r="55" spans="1:5" x14ac:dyDescent="0.3">
      <c r="A55">
        <v>2003</v>
      </c>
      <c r="B55">
        <v>1.1599999999999999</v>
      </c>
      <c r="C55">
        <v>5.19</v>
      </c>
      <c r="D55">
        <v>2.17</v>
      </c>
      <c r="E55">
        <v>0.28999999999999998</v>
      </c>
    </row>
    <row r="56" spans="1:5" x14ac:dyDescent="0.3">
      <c r="A56">
        <v>2004</v>
      </c>
      <c r="B56">
        <v>1.2</v>
      </c>
      <c r="C56">
        <v>5.21</v>
      </c>
      <c r="D56">
        <v>2.1800000000000002</v>
      </c>
      <c r="E56">
        <v>0.3</v>
      </c>
    </row>
    <row r="57" spans="1:5" x14ac:dyDescent="0.3">
      <c r="A57">
        <v>2005</v>
      </c>
      <c r="B57">
        <v>1.23</v>
      </c>
      <c r="C57">
        <v>5.19</v>
      </c>
      <c r="D57">
        <v>2.16</v>
      </c>
      <c r="E57">
        <v>0.3</v>
      </c>
    </row>
    <row r="58" spans="1:5" x14ac:dyDescent="0.3">
      <c r="A58">
        <v>2006</v>
      </c>
      <c r="B58">
        <v>1.26</v>
      </c>
      <c r="C58">
        <v>5.0599999999999996</v>
      </c>
      <c r="D58">
        <v>2.14</v>
      </c>
      <c r="E58">
        <v>0.32</v>
      </c>
    </row>
    <row r="59" spans="1:5" x14ac:dyDescent="0.3">
      <c r="A59">
        <v>2007</v>
      </c>
      <c r="B59">
        <v>1.27</v>
      </c>
      <c r="C59">
        <v>5.08</v>
      </c>
      <c r="D59">
        <v>2.1</v>
      </c>
      <c r="E59">
        <v>0.33</v>
      </c>
    </row>
    <row r="60" spans="1:5" x14ac:dyDescent="0.3">
      <c r="A60">
        <v>2008</v>
      </c>
      <c r="B60">
        <v>1.3</v>
      </c>
      <c r="C60">
        <v>4.8899999999999997</v>
      </c>
      <c r="D60">
        <v>2.04</v>
      </c>
      <c r="E60">
        <v>0.33</v>
      </c>
    </row>
    <row r="61" spans="1:5" x14ac:dyDescent="0.3">
      <c r="A61">
        <v>2009</v>
      </c>
      <c r="B61">
        <v>1.27</v>
      </c>
      <c r="C61">
        <v>4.58</v>
      </c>
      <c r="D61">
        <v>1.88</v>
      </c>
      <c r="E61">
        <v>0.32</v>
      </c>
    </row>
    <row r="62" spans="1:5" x14ac:dyDescent="0.3">
      <c r="A62">
        <v>2010</v>
      </c>
      <c r="B62">
        <v>1.32</v>
      </c>
      <c r="C62">
        <v>4.6500000000000004</v>
      </c>
      <c r="D62">
        <v>1.9</v>
      </c>
      <c r="E62">
        <v>0.32</v>
      </c>
    </row>
    <row r="63" spans="1:5" x14ac:dyDescent="0.3">
      <c r="A63">
        <v>2011</v>
      </c>
      <c r="B63">
        <v>1.36</v>
      </c>
      <c r="C63">
        <v>4.53</v>
      </c>
      <c r="D63">
        <v>1.8</v>
      </c>
      <c r="E63">
        <v>0.31</v>
      </c>
    </row>
    <row r="64" spans="1:5" x14ac:dyDescent="0.3">
      <c r="A64">
        <v>2012</v>
      </c>
      <c r="B64">
        <v>1.36</v>
      </c>
      <c r="C64">
        <v>4.3499999999999996</v>
      </c>
      <c r="D64">
        <v>1.75</v>
      </c>
      <c r="E64">
        <v>0.31</v>
      </c>
    </row>
    <row r="65" spans="1:5" x14ac:dyDescent="0.3">
      <c r="A65">
        <v>2013</v>
      </c>
      <c r="B65">
        <v>1.36</v>
      </c>
      <c r="C65">
        <v>4.34</v>
      </c>
      <c r="D65">
        <v>1.7</v>
      </c>
      <c r="E65">
        <v>0.3</v>
      </c>
    </row>
    <row r="66" spans="1:5" x14ac:dyDescent="0.3">
      <c r="A66">
        <v>2014</v>
      </c>
      <c r="B66">
        <v>1.36</v>
      </c>
      <c r="C66">
        <v>4.4000000000000004</v>
      </c>
      <c r="D66">
        <v>1.59</v>
      </c>
      <c r="E66">
        <v>0.31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47998-DD8E-43A2-B398-82326D78F298}">
  <dimension ref="A1:E66"/>
  <sheetViews>
    <sheetView zoomScaleNormal="100" workbookViewId="0">
      <selection activeCell="D19" sqref="D19"/>
    </sheetView>
  </sheetViews>
  <sheetFormatPr defaultRowHeight="18.75" x14ac:dyDescent="0.3"/>
  <cols>
    <col min="2" max="2" width="9.69921875" customWidth="1"/>
    <col min="3" max="3" width="9.19921875" customWidth="1"/>
    <col min="4" max="4" width="9.3984375" customWidth="1"/>
    <col min="5" max="5" width="9.09765625" customWidth="1"/>
  </cols>
  <sheetData>
    <row r="1" spans="1:5" x14ac:dyDescent="0.3">
      <c r="A1" s="3" t="s">
        <v>9</v>
      </c>
      <c r="B1" s="3" t="s">
        <v>10</v>
      </c>
      <c r="C1" s="3" t="s">
        <v>12</v>
      </c>
      <c r="D1" s="3" t="s">
        <v>11</v>
      </c>
      <c r="E1" s="3" t="s">
        <v>13</v>
      </c>
    </row>
    <row r="2" spans="1:5" x14ac:dyDescent="0.3">
      <c r="A2">
        <v>1950</v>
      </c>
      <c r="B2">
        <v>0.65</v>
      </c>
      <c r="C2">
        <v>1.1299999999999999</v>
      </c>
      <c r="D2">
        <v>4.22</v>
      </c>
      <c r="E2">
        <v>0.1</v>
      </c>
    </row>
    <row r="3" spans="1:5" x14ac:dyDescent="0.3">
      <c r="A3">
        <v>1951</v>
      </c>
      <c r="B3">
        <v>0.69</v>
      </c>
      <c r="C3">
        <v>1.24</v>
      </c>
      <c r="D3">
        <v>4.29</v>
      </c>
      <c r="E3">
        <v>0.11</v>
      </c>
    </row>
    <row r="4" spans="1:5" x14ac:dyDescent="0.3">
      <c r="A4">
        <v>1952</v>
      </c>
      <c r="B4">
        <v>0.69</v>
      </c>
      <c r="C4">
        <v>1.22</v>
      </c>
      <c r="D4">
        <v>4.12</v>
      </c>
      <c r="E4">
        <v>0.11</v>
      </c>
    </row>
    <row r="5" spans="1:5" x14ac:dyDescent="0.3">
      <c r="A5">
        <v>1953</v>
      </c>
      <c r="B5">
        <v>0.69</v>
      </c>
      <c r="C5">
        <v>1.21</v>
      </c>
      <c r="D5">
        <v>4.1399999999999997</v>
      </c>
      <c r="E5">
        <v>0.11</v>
      </c>
    </row>
    <row r="6" spans="1:5" x14ac:dyDescent="0.3">
      <c r="A6">
        <v>1954</v>
      </c>
      <c r="B6">
        <v>0.69</v>
      </c>
      <c r="C6">
        <v>1.26</v>
      </c>
      <c r="D6">
        <v>3.89</v>
      </c>
      <c r="E6">
        <v>0.12</v>
      </c>
    </row>
    <row r="7" spans="1:5" x14ac:dyDescent="0.3">
      <c r="A7">
        <v>1955</v>
      </c>
      <c r="B7">
        <v>0.74</v>
      </c>
      <c r="C7">
        <v>1.33</v>
      </c>
      <c r="D7">
        <v>4.17</v>
      </c>
      <c r="E7">
        <v>0.13</v>
      </c>
    </row>
    <row r="8" spans="1:5" x14ac:dyDescent="0.3">
      <c r="A8">
        <v>1956</v>
      </c>
      <c r="B8">
        <v>0.78</v>
      </c>
      <c r="C8">
        <v>1.38</v>
      </c>
      <c r="D8">
        <v>4.3099999999999996</v>
      </c>
      <c r="E8">
        <v>0.13</v>
      </c>
    </row>
    <row r="9" spans="1:5" x14ac:dyDescent="0.3">
      <c r="A9">
        <v>1957</v>
      </c>
      <c r="B9">
        <v>0.79</v>
      </c>
      <c r="C9">
        <v>1.39</v>
      </c>
      <c r="D9">
        <v>4.1900000000000004</v>
      </c>
      <c r="E9">
        <v>0.13</v>
      </c>
    </row>
    <row r="10" spans="1:5" x14ac:dyDescent="0.3">
      <c r="A10">
        <v>1958</v>
      </c>
      <c r="B10">
        <v>0.8</v>
      </c>
      <c r="C10">
        <v>1.35</v>
      </c>
      <c r="D10">
        <v>3.99</v>
      </c>
      <c r="E10">
        <v>0.13</v>
      </c>
    </row>
    <row r="11" spans="1:5" x14ac:dyDescent="0.3">
      <c r="A11">
        <v>1959</v>
      </c>
      <c r="B11">
        <v>0.83</v>
      </c>
      <c r="C11">
        <v>1.34</v>
      </c>
      <c r="D11">
        <v>4.04</v>
      </c>
      <c r="E11">
        <v>0.13</v>
      </c>
    </row>
    <row r="12" spans="1:5" x14ac:dyDescent="0.3">
      <c r="A12">
        <v>1960</v>
      </c>
      <c r="B12">
        <v>0.85</v>
      </c>
      <c r="C12">
        <v>1.42</v>
      </c>
      <c r="D12">
        <v>4.07</v>
      </c>
      <c r="E12">
        <v>0.13</v>
      </c>
    </row>
    <row r="13" spans="1:5" x14ac:dyDescent="0.3">
      <c r="A13">
        <v>1961</v>
      </c>
      <c r="B13">
        <v>0.84</v>
      </c>
      <c r="C13">
        <v>1.46</v>
      </c>
      <c r="D13">
        <v>3.99</v>
      </c>
      <c r="E13">
        <v>0.14000000000000001</v>
      </c>
    </row>
    <row r="14" spans="1:5" x14ac:dyDescent="0.3">
      <c r="A14">
        <v>1962</v>
      </c>
      <c r="B14">
        <v>0.86</v>
      </c>
      <c r="C14">
        <v>1.52</v>
      </c>
      <c r="D14">
        <v>4.09</v>
      </c>
      <c r="E14">
        <v>0.14000000000000001</v>
      </c>
    </row>
    <row r="15" spans="1:5" x14ac:dyDescent="0.3">
      <c r="A15">
        <v>1963</v>
      </c>
      <c r="B15">
        <v>0.89</v>
      </c>
      <c r="C15">
        <v>1.61</v>
      </c>
      <c r="D15">
        <v>4.2</v>
      </c>
      <c r="E15">
        <v>0.14000000000000001</v>
      </c>
    </row>
    <row r="16" spans="1:5" x14ac:dyDescent="0.3">
      <c r="A16">
        <v>1964</v>
      </c>
      <c r="B16">
        <v>0.92</v>
      </c>
      <c r="C16">
        <v>1.66</v>
      </c>
      <c r="D16">
        <v>4.3499999999999996</v>
      </c>
      <c r="E16">
        <v>0.15</v>
      </c>
    </row>
    <row r="17" spans="1:5" x14ac:dyDescent="0.3">
      <c r="A17">
        <v>1965</v>
      </c>
      <c r="B17">
        <v>0.94</v>
      </c>
      <c r="C17">
        <v>1.7</v>
      </c>
      <c r="D17">
        <v>4.4800000000000004</v>
      </c>
      <c r="E17">
        <v>0.16</v>
      </c>
    </row>
    <row r="18" spans="1:5" x14ac:dyDescent="0.3">
      <c r="A18">
        <v>1966</v>
      </c>
      <c r="B18">
        <v>0.97</v>
      </c>
      <c r="C18">
        <v>1.74</v>
      </c>
      <c r="D18">
        <v>4.6399999999999997</v>
      </c>
      <c r="E18">
        <v>0.16</v>
      </c>
    </row>
    <row r="19" spans="1:5" x14ac:dyDescent="0.3">
      <c r="A19">
        <v>1967</v>
      </c>
      <c r="B19">
        <v>0.98</v>
      </c>
      <c r="C19">
        <v>1.75</v>
      </c>
      <c r="D19">
        <v>4.78</v>
      </c>
      <c r="E19">
        <v>0.17</v>
      </c>
    </row>
    <row r="20" spans="1:5" x14ac:dyDescent="0.3">
      <c r="A20">
        <v>1968</v>
      </c>
      <c r="B20">
        <v>1.01</v>
      </c>
      <c r="C20">
        <v>1.84</v>
      </c>
      <c r="D20">
        <v>4.91</v>
      </c>
      <c r="E20">
        <v>0.18</v>
      </c>
    </row>
    <row r="21" spans="1:5" x14ac:dyDescent="0.3">
      <c r="A21">
        <v>1969</v>
      </c>
      <c r="B21">
        <v>1.05</v>
      </c>
      <c r="C21">
        <v>1.93</v>
      </c>
      <c r="D21">
        <v>5.0999999999999996</v>
      </c>
      <c r="E21">
        <v>0.19</v>
      </c>
    </row>
    <row r="22" spans="1:5" x14ac:dyDescent="0.3">
      <c r="A22">
        <v>1970</v>
      </c>
      <c r="B22">
        <v>1.1000000000000001</v>
      </c>
      <c r="C22">
        <v>2.08</v>
      </c>
      <c r="D22">
        <v>5.44</v>
      </c>
      <c r="E22">
        <v>0.2</v>
      </c>
    </row>
    <row r="23" spans="1:5" x14ac:dyDescent="0.3">
      <c r="A23">
        <v>1971</v>
      </c>
      <c r="B23">
        <v>1.1200000000000001</v>
      </c>
      <c r="C23">
        <v>2.11</v>
      </c>
      <c r="D23">
        <v>5.43</v>
      </c>
      <c r="E23">
        <v>0.23</v>
      </c>
    </row>
    <row r="24" spans="1:5" x14ac:dyDescent="0.3">
      <c r="A24">
        <v>1972</v>
      </c>
      <c r="B24">
        <v>1.1399999999999999</v>
      </c>
      <c r="C24">
        <v>2.17</v>
      </c>
      <c r="D24">
        <v>5.65</v>
      </c>
      <c r="E24">
        <v>0.23</v>
      </c>
    </row>
    <row r="25" spans="1:5" x14ac:dyDescent="0.3">
      <c r="A25">
        <v>1973</v>
      </c>
      <c r="B25">
        <v>1.18</v>
      </c>
      <c r="C25">
        <v>2.2799999999999998</v>
      </c>
      <c r="D25">
        <v>5.83</v>
      </c>
      <c r="E25">
        <v>0.24</v>
      </c>
    </row>
    <row r="26" spans="1:5" x14ac:dyDescent="0.3">
      <c r="A26">
        <v>1974</v>
      </c>
      <c r="B26">
        <v>1.1599999999999999</v>
      </c>
      <c r="C26">
        <v>2.21</v>
      </c>
      <c r="D26">
        <v>5.6</v>
      </c>
      <c r="E26">
        <v>0.24</v>
      </c>
    </row>
    <row r="27" spans="1:5" x14ac:dyDescent="0.3">
      <c r="A27">
        <v>1975</v>
      </c>
      <c r="B27">
        <v>1.1299999999999999</v>
      </c>
      <c r="C27">
        <v>2.11</v>
      </c>
      <c r="D27">
        <v>5.34</v>
      </c>
      <c r="E27">
        <v>0.24</v>
      </c>
    </row>
    <row r="28" spans="1:5" x14ac:dyDescent="0.3">
      <c r="A28">
        <v>1976</v>
      </c>
      <c r="B28">
        <v>1.18</v>
      </c>
      <c r="C28">
        <v>2.23</v>
      </c>
      <c r="D28">
        <v>5.52</v>
      </c>
      <c r="E28">
        <v>0.25</v>
      </c>
    </row>
    <row r="29" spans="1:5" x14ac:dyDescent="0.3">
      <c r="A29">
        <v>1977</v>
      </c>
      <c r="B29">
        <v>1.19</v>
      </c>
      <c r="C29">
        <v>2.1800000000000002</v>
      </c>
      <c r="D29">
        <v>5.61</v>
      </c>
      <c r="E29">
        <v>0.25</v>
      </c>
    </row>
    <row r="30" spans="1:5" x14ac:dyDescent="0.3">
      <c r="A30">
        <v>1978</v>
      </c>
      <c r="B30">
        <v>1.18</v>
      </c>
      <c r="C30">
        <v>2.2400000000000002</v>
      </c>
      <c r="D30">
        <v>5.73</v>
      </c>
      <c r="E30">
        <v>0.26</v>
      </c>
    </row>
    <row r="31" spans="1:5" x14ac:dyDescent="0.3">
      <c r="A31">
        <v>1979</v>
      </c>
      <c r="B31">
        <v>1.23</v>
      </c>
      <c r="C31">
        <v>2.35</v>
      </c>
      <c r="D31">
        <v>5.71</v>
      </c>
      <c r="E31">
        <v>0.27</v>
      </c>
    </row>
    <row r="32" spans="1:5" x14ac:dyDescent="0.3">
      <c r="A32">
        <v>1980</v>
      </c>
      <c r="B32">
        <v>1.19</v>
      </c>
      <c r="C32">
        <v>2.2400000000000002</v>
      </c>
      <c r="D32">
        <v>5.47</v>
      </c>
      <c r="E32">
        <v>0.28000000000000003</v>
      </c>
    </row>
    <row r="33" spans="1:5" x14ac:dyDescent="0.3">
      <c r="A33">
        <v>1981</v>
      </c>
      <c r="B33">
        <v>1.1399999999999999</v>
      </c>
      <c r="C33">
        <v>2.13</v>
      </c>
      <c r="D33">
        <v>5.2</v>
      </c>
      <c r="E33">
        <v>0.28000000000000003</v>
      </c>
    </row>
    <row r="34" spans="1:5" x14ac:dyDescent="0.3">
      <c r="A34">
        <v>1982</v>
      </c>
      <c r="B34">
        <v>1.1100000000000001</v>
      </c>
      <c r="C34">
        <v>2.04</v>
      </c>
      <c r="D34">
        <v>4.9000000000000004</v>
      </c>
      <c r="E34">
        <v>0.28999999999999998</v>
      </c>
    </row>
    <row r="35" spans="1:5" x14ac:dyDescent="0.3">
      <c r="A35">
        <v>1983</v>
      </c>
      <c r="B35">
        <v>1.08</v>
      </c>
      <c r="C35">
        <v>1.99</v>
      </c>
      <c r="D35">
        <v>4.88</v>
      </c>
      <c r="E35">
        <v>0.28999999999999998</v>
      </c>
    </row>
    <row r="36" spans="1:5" x14ac:dyDescent="0.3">
      <c r="A36">
        <v>1984</v>
      </c>
      <c r="B36">
        <v>1.1000000000000001</v>
      </c>
      <c r="C36">
        <v>1.98</v>
      </c>
      <c r="D36">
        <v>4.99</v>
      </c>
      <c r="E36">
        <v>0.31</v>
      </c>
    </row>
    <row r="37" spans="1:5" x14ac:dyDescent="0.3">
      <c r="A37">
        <v>1985</v>
      </c>
      <c r="B37">
        <v>1.1200000000000001</v>
      </c>
      <c r="C37">
        <v>2.0299999999999998</v>
      </c>
      <c r="D37">
        <v>4.95</v>
      </c>
      <c r="E37">
        <v>0.31</v>
      </c>
    </row>
    <row r="38" spans="1:5" x14ac:dyDescent="0.3">
      <c r="A38">
        <v>1986</v>
      </c>
      <c r="B38">
        <v>1.1299999999999999</v>
      </c>
      <c r="C38">
        <v>2.0099999999999998</v>
      </c>
      <c r="D38">
        <v>4.8899999999999997</v>
      </c>
      <c r="E38">
        <v>0.31</v>
      </c>
    </row>
    <row r="39" spans="1:5" x14ac:dyDescent="0.3">
      <c r="A39">
        <v>1987</v>
      </c>
      <c r="B39">
        <v>1.1399999999999999</v>
      </c>
      <c r="C39">
        <v>2.0299999999999998</v>
      </c>
      <c r="D39">
        <v>5.0599999999999996</v>
      </c>
      <c r="E39">
        <v>0.3</v>
      </c>
    </row>
    <row r="40" spans="1:5" x14ac:dyDescent="0.3">
      <c r="A40">
        <v>1988</v>
      </c>
      <c r="B40">
        <v>1.1599999999999999</v>
      </c>
      <c r="C40">
        <v>2.02</v>
      </c>
      <c r="D40">
        <v>5.23</v>
      </c>
      <c r="E40">
        <v>0.31</v>
      </c>
    </row>
    <row r="41" spans="1:5" x14ac:dyDescent="0.3">
      <c r="A41">
        <v>1989</v>
      </c>
      <c r="B41">
        <v>1.1599999999999999</v>
      </c>
      <c r="C41">
        <v>2.11</v>
      </c>
      <c r="D41">
        <v>5.24</v>
      </c>
      <c r="E41">
        <v>0.28999999999999998</v>
      </c>
    </row>
    <row r="42" spans="1:5" x14ac:dyDescent="0.3">
      <c r="A42">
        <v>1990</v>
      </c>
      <c r="B42">
        <v>1.1399999999999999</v>
      </c>
      <c r="C42">
        <v>2.0299999999999998</v>
      </c>
      <c r="D42">
        <v>5.03</v>
      </c>
      <c r="E42">
        <v>0.27</v>
      </c>
    </row>
    <row r="43" spans="1:5" x14ac:dyDescent="0.3">
      <c r="A43">
        <v>1991</v>
      </c>
      <c r="B43">
        <v>1.1399999999999999</v>
      </c>
      <c r="C43">
        <v>2.0499999999999998</v>
      </c>
      <c r="D43">
        <v>4.97</v>
      </c>
      <c r="E43">
        <v>0.27</v>
      </c>
    </row>
    <row r="44" spans="1:5" x14ac:dyDescent="0.3">
      <c r="A44">
        <v>1992</v>
      </c>
      <c r="B44">
        <v>1.1100000000000001</v>
      </c>
      <c r="C44">
        <v>2.04</v>
      </c>
      <c r="D44">
        <v>5.0199999999999996</v>
      </c>
      <c r="E44">
        <v>0.26</v>
      </c>
    </row>
    <row r="45" spans="1:5" x14ac:dyDescent="0.3">
      <c r="A45">
        <v>1993</v>
      </c>
      <c r="B45">
        <v>1.0900000000000001</v>
      </c>
      <c r="C45">
        <v>2</v>
      </c>
      <c r="D45">
        <v>5.09</v>
      </c>
      <c r="E45">
        <v>0.28999999999999998</v>
      </c>
    </row>
    <row r="46" spans="1:5" x14ac:dyDescent="0.3">
      <c r="A46">
        <v>1994</v>
      </c>
      <c r="B46">
        <v>1.0900000000000001</v>
      </c>
      <c r="C46">
        <v>1.99</v>
      </c>
      <c r="D46">
        <v>5.1100000000000003</v>
      </c>
      <c r="E46">
        <v>0.26</v>
      </c>
    </row>
    <row r="47" spans="1:5" x14ac:dyDescent="0.3">
      <c r="A47">
        <v>1995</v>
      </c>
      <c r="B47">
        <v>1.1000000000000001</v>
      </c>
      <c r="C47">
        <v>2.02</v>
      </c>
      <c r="D47">
        <v>5.0999999999999996</v>
      </c>
      <c r="E47">
        <v>0.28000000000000003</v>
      </c>
    </row>
    <row r="48" spans="1:5" x14ac:dyDescent="0.3">
      <c r="A48">
        <v>1996</v>
      </c>
      <c r="B48">
        <v>1.1100000000000001</v>
      </c>
      <c r="C48">
        <v>2.08</v>
      </c>
      <c r="D48">
        <v>5.16</v>
      </c>
      <c r="E48">
        <v>0.28000000000000003</v>
      </c>
    </row>
    <row r="49" spans="1:5" x14ac:dyDescent="0.3">
      <c r="A49">
        <v>1997</v>
      </c>
      <c r="B49">
        <v>1.1100000000000001</v>
      </c>
      <c r="C49">
        <v>2.0499999999999998</v>
      </c>
      <c r="D49">
        <v>5.22</v>
      </c>
      <c r="E49">
        <v>0.28000000000000003</v>
      </c>
    </row>
    <row r="50" spans="1:5" x14ac:dyDescent="0.3">
      <c r="A50">
        <v>1998</v>
      </c>
      <c r="B50">
        <v>1.1000000000000001</v>
      </c>
      <c r="C50">
        <v>2.11</v>
      </c>
      <c r="D50">
        <v>5.19</v>
      </c>
      <c r="E50">
        <v>0.28000000000000003</v>
      </c>
    </row>
    <row r="51" spans="1:5" x14ac:dyDescent="0.3">
      <c r="A51">
        <v>1999</v>
      </c>
      <c r="B51">
        <v>1.08</v>
      </c>
      <c r="C51">
        <v>2.09</v>
      </c>
      <c r="D51">
        <v>5.23</v>
      </c>
      <c r="E51">
        <v>0.27</v>
      </c>
    </row>
    <row r="52" spans="1:5" x14ac:dyDescent="0.3">
      <c r="A52">
        <v>2000</v>
      </c>
      <c r="B52">
        <v>1.1000000000000001</v>
      </c>
      <c r="C52">
        <v>2.1</v>
      </c>
      <c r="D52">
        <v>5.35</v>
      </c>
      <c r="E52">
        <v>0.28000000000000003</v>
      </c>
    </row>
    <row r="53" spans="1:5" x14ac:dyDescent="0.3">
      <c r="A53">
        <v>2001</v>
      </c>
      <c r="B53">
        <v>1.1100000000000001</v>
      </c>
      <c r="C53">
        <v>2.13</v>
      </c>
      <c r="D53">
        <v>5.21</v>
      </c>
      <c r="E53">
        <v>0.27</v>
      </c>
    </row>
    <row r="54" spans="1:5" x14ac:dyDescent="0.3">
      <c r="A54">
        <v>2002</v>
      </c>
      <c r="B54">
        <v>1.1100000000000001</v>
      </c>
      <c r="C54">
        <v>2.13</v>
      </c>
      <c r="D54">
        <v>5.19</v>
      </c>
      <c r="E54">
        <v>0.27</v>
      </c>
    </row>
    <row r="55" spans="1:5" x14ac:dyDescent="0.3">
      <c r="A55">
        <v>2003</v>
      </c>
      <c r="B55">
        <v>1.1599999999999999</v>
      </c>
      <c r="C55">
        <v>2.17</v>
      </c>
      <c r="D55">
        <v>5.19</v>
      </c>
      <c r="E55">
        <v>0.28999999999999998</v>
      </c>
    </row>
    <row r="56" spans="1:5" x14ac:dyDescent="0.3">
      <c r="A56">
        <v>2004</v>
      </c>
      <c r="B56">
        <v>1.2</v>
      </c>
      <c r="C56">
        <v>2.1800000000000002</v>
      </c>
      <c r="D56">
        <v>5.21</v>
      </c>
      <c r="E56">
        <v>0.3</v>
      </c>
    </row>
    <row r="57" spans="1:5" x14ac:dyDescent="0.3">
      <c r="A57">
        <v>2005</v>
      </c>
      <c r="B57">
        <v>1.23</v>
      </c>
      <c r="C57">
        <v>2.16</v>
      </c>
      <c r="D57">
        <v>5.19</v>
      </c>
      <c r="E57">
        <v>0.3</v>
      </c>
    </row>
    <row r="58" spans="1:5" x14ac:dyDescent="0.3">
      <c r="A58">
        <v>2006</v>
      </c>
      <c r="B58">
        <v>1.26</v>
      </c>
      <c r="C58">
        <v>2.14</v>
      </c>
      <c r="D58">
        <v>5.0599999999999996</v>
      </c>
      <c r="E58">
        <v>0.32</v>
      </c>
    </row>
    <row r="59" spans="1:5" x14ac:dyDescent="0.3">
      <c r="A59">
        <v>2007</v>
      </c>
      <c r="B59">
        <v>1.27</v>
      </c>
      <c r="C59">
        <v>2.1</v>
      </c>
      <c r="D59">
        <v>5.08</v>
      </c>
      <c r="E59">
        <v>0.33</v>
      </c>
    </row>
    <row r="60" spans="1:5" x14ac:dyDescent="0.3">
      <c r="A60">
        <v>2008</v>
      </c>
      <c r="B60">
        <v>1.3</v>
      </c>
      <c r="C60">
        <v>2.04</v>
      </c>
      <c r="D60">
        <v>4.8899999999999997</v>
      </c>
      <c r="E60">
        <v>0.33</v>
      </c>
    </row>
    <row r="61" spans="1:5" x14ac:dyDescent="0.3">
      <c r="A61">
        <v>2009</v>
      </c>
      <c r="B61">
        <v>1.27</v>
      </c>
      <c r="C61">
        <v>1.88</v>
      </c>
      <c r="D61">
        <v>4.58</v>
      </c>
      <c r="E61">
        <v>0.32</v>
      </c>
    </row>
    <row r="62" spans="1:5" x14ac:dyDescent="0.3">
      <c r="A62">
        <v>2010</v>
      </c>
      <c r="B62">
        <v>1.32</v>
      </c>
      <c r="C62">
        <v>1.9</v>
      </c>
      <c r="D62">
        <v>4.6500000000000004</v>
      </c>
      <c r="E62">
        <v>0.32</v>
      </c>
    </row>
    <row r="63" spans="1:5" x14ac:dyDescent="0.3">
      <c r="A63">
        <v>2011</v>
      </c>
      <c r="B63">
        <v>1.36</v>
      </c>
      <c r="C63">
        <v>1.8</v>
      </c>
      <c r="D63">
        <v>4.53</v>
      </c>
      <c r="E63">
        <v>0.31</v>
      </c>
    </row>
    <row r="64" spans="1:5" x14ac:dyDescent="0.3">
      <c r="A64">
        <v>2012</v>
      </c>
      <c r="B64">
        <v>1.36</v>
      </c>
      <c r="C64">
        <v>1.75</v>
      </c>
      <c r="D64">
        <v>4.3499999999999996</v>
      </c>
      <c r="E64">
        <v>0.31</v>
      </c>
    </row>
    <row r="65" spans="1:5" x14ac:dyDescent="0.3">
      <c r="A65">
        <v>2013</v>
      </c>
      <c r="B65">
        <v>1.36</v>
      </c>
      <c r="C65">
        <v>1.7</v>
      </c>
      <c r="D65">
        <v>4.34</v>
      </c>
      <c r="E65">
        <v>0.3</v>
      </c>
    </row>
    <row r="66" spans="1:5" x14ac:dyDescent="0.3">
      <c r="A66">
        <v>2014</v>
      </c>
      <c r="B66">
        <v>1.36</v>
      </c>
      <c r="C66">
        <v>1.59</v>
      </c>
      <c r="D66">
        <v>4.4000000000000004</v>
      </c>
      <c r="E66">
        <v>0.31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9850-4E39-46FA-B4EE-065B747B62FB}">
  <dimension ref="A1:G185"/>
  <sheetViews>
    <sheetView workbookViewId="0">
      <selection sqref="A1:C1048576"/>
    </sheetView>
  </sheetViews>
  <sheetFormatPr defaultColWidth="10.59765625" defaultRowHeight="18.75" x14ac:dyDescent="0.3"/>
  <cols>
    <col min="2" max="2" width="8.69921875" style="7" bestFit="1" customWidth="1"/>
    <col min="3" max="3" width="10.5" style="7" bestFit="1" customWidth="1"/>
    <col min="6" max="6" width="7.8984375" style="8" bestFit="1" customWidth="1"/>
    <col min="7" max="7" width="8.3984375" style="8" bestFit="1" customWidth="1"/>
  </cols>
  <sheetData>
    <row r="1" spans="1:7" x14ac:dyDescent="0.3">
      <c r="A1" t="s">
        <v>14</v>
      </c>
      <c r="B1" s="5" t="s">
        <v>15</v>
      </c>
      <c r="C1" s="6" t="s">
        <v>16</v>
      </c>
    </row>
    <row r="2" spans="1:7" x14ac:dyDescent="0.3">
      <c r="A2" s="4">
        <v>44378</v>
      </c>
      <c r="B2" s="7">
        <v>33572.117187999997</v>
      </c>
      <c r="C2" s="7">
        <v>2113.6054690000001</v>
      </c>
      <c r="E2" s="9"/>
      <c r="F2" s="14" t="s">
        <v>17</v>
      </c>
      <c r="G2" s="15" t="s">
        <v>18</v>
      </c>
    </row>
    <row r="3" spans="1:7" x14ac:dyDescent="0.3">
      <c r="A3" s="4">
        <v>44379</v>
      </c>
      <c r="B3" s="7">
        <v>33897.046875</v>
      </c>
      <c r="C3" s="7">
        <v>2150.0402829999998</v>
      </c>
      <c r="E3" s="16" t="s">
        <v>19</v>
      </c>
      <c r="F3" s="10">
        <f>AVERAGE(B2:B185)</f>
        <v>48935.012334505409</v>
      </c>
      <c r="G3" s="11">
        <f>AVERAGE(C2:C185)</f>
        <v>3472.9222332282611</v>
      </c>
    </row>
    <row r="4" spans="1:7" x14ac:dyDescent="0.3">
      <c r="A4" s="4">
        <v>44380</v>
      </c>
      <c r="B4" s="7">
        <v>34668.546875</v>
      </c>
      <c r="C4" s="7">
        <v>2226.1142580000001</v>
      </c>
      <c r="E4" s="16" t="s">
        <v>20</v>
      </c>
      <c r="F4" s="10">
        <f>MEDIAN(B2:B185)</f>
        <v>48188.150390499999</v>
      </c>
      <c r="G4" s="11">
        <f>MEDIAN(C2:C185)</f>
        <v>3554.5566405</v>
      </c>
    </row>
    <row r="5" spans="1:7" x14ac:dyDescent="0.3">
      <c r="A5" s="4">
        <v>44381</v>
      </c>
      <c r="B5" s="7">
        <v>35287.78125</v>
      </c>
      <c r="C5" s="7">
        <v>2321.7241210000002</v>
      </c>
      <c r="E5" s="16" t="s">
        <v>21</v>
      </c>
      <c r="F5" s="10">
        <f>_xlfn.STDEV.S(B2:B185)</f>
        <v>9350.9912902481919</v>
      </c>
      <c r="G5" s="11">
        <f>_xlfn.STDEV.S(C2:C185)</f>
        <v>793.31944160220178</v>
      </c>
    </row>
    <row r="6" spans="1:7" x14ac:dyDescent="0.3">
      <c r="A6" s="4">
        <v>44382</v>
      </c>
      <c r="B6" s="7">
        <v>33746.003905999998</v>
      </c>
      <c r="C6" s="7">
        <v>2198.5825199999999</v>
      </c>
      <c r="E6" s="16" t="s">
        <v>22</v>
      </c>
      <c r="F6" s="10">
        <f>MAX(B2:B185)-MIN(B2:B185)</f>
        <v>37759.480469000002</v>
      </c>
      <c r="G6" s="11">
        <f>MAX(C2:C185)-MIN(C2:C185)</f>
        <v>3024.5766600000002</v>
      </c>
    </row>
    <row r="7" spans="1:7" x14ac:dyDescent="0.3">
      <c r="A7" s="4">
        <v>44383</v>
      </c>
      <c r="B7" s="7">
        <v>34235.195312999997</v>
      </c>
      <c r="C7" s="7">
        <v>2324.679443</v>
      </c>
      <c r="E7" s="17" t="s">
        <v>23</v>
      </c>
      <c r="F7" s="12">
        <f>_xlfn.QUARTILE.EXC(B2:B185,3)-_xlfn.QUARTILE.EXC(B2:B185,1)</f>
        <v>13360.999023000004</v>
      </c>
      <c r="G7" s="13">
        <f>_xlfn.QUARTILE.EXC(C2:C185,3)-_xlfn.QUARTILE.EXC(C2:C185,1)</f>
        <v>1081.9933470000001</v>
      </c>
    </row>
    <row r="8" spans="1:7" x14ac:dyDescent="0.3">
      <c r="A8" s="4">
        <v>44384</v>
      </c>
      <c r="B8" s="7">
        <v>33855.328125</v>
      </c>
      <c r="C8" s="7">
        <v>2315.161865</v>
      </c>
    </row>
    <row r="9" spans="1:7" x14ac:dyDescent="0.3">
      <c r="A9" s="4">
        <v>44385</v>
      </c>
      <c r="B9" s="7">
        <v>32877.371094000002</v>
      </c>
      <c r="C9" s="7">
        <v>2120.0263669999999</v>
      </c>
    </row>
    <row r="10" spans="1:7" x14ac:dyDescent="0.3">
      <c r="A10" s="4">
        <v>44386</v>
      </c>
      <c r="B10" s="7">
        <v>33798.011719000002</v>
      </c>
      <c r="C10" s="7">
        <v>2146.6923830000001</v>
      </c>
    </row>
    <row r="11" spans="1:7" x14ac:dyDescent="0.3">
      <c r="A11" s="4">
        <v>44387</v>
      </c>
      <c r="B11" s="7">
        <v>33520.519530999998</v>
      </c>
      <c r="C11" s="7">
        <v>2111.4035640000002</v>
      </c>
    </row>
    <row r="12" spans="1:7" x14ac:dyDescent="0.3">
      <c r="A12" s="4">
        <v>44388</v>
      </c>
      <c r="B12" s="7">
        <v>34240.1875</v>
      </c>
      <c r="C12" s="7">
        <v>2139.6647950000001</v>
      </c>
    </row>
    <row r="13" spans="1:7" x14ac:dyDescent="0.3">
      <c r="A13" s="4">
        <v>44389</v>
      </c>
      <c r="B13" s="7">
        <v>33155.847655999998</v>
      </c>
      <c r="C13" s="7">
        <v>2036.7210689999999</v>
      </c>
    </row>
    <row r="14" spans="1:7" x14ac:dyDescent="0.3">
      <c r="A14" s="4">
        <v>44390</v>
      </c>
      <c r="B14" s="7">
        <v>32702.025390999999</v>
      </c>
      <c r="C14" s="7">
        <v>1940.0839840000001</v>
      </c>
    </row>
    <row r="15" spans="1:7" x14ac:dyDescent="0.3">
      <c r="A15" s="4">
        <v>44391</v>
      </c>
      <c r="B15" s="7">
        <v>32822.347655999998</v>
      </c>
      <c r="C15" s="7">
        <v>1994.3312989999999</v>
      </c>
    </row>
    <row r="16" spans="1:7" x14ac:dyDescent="0.3">
      <c r="A16" s="4">
        <v>44392</v>
      </c>
      <c r="B16" s="7">
        <v>31780.730468999998</v>
      </c>
      <c r="C16" s="7">
        <v>1911.175659</v>
      </c>
    </row>
    <row r="17" spans="1:3" x14ac:dyDescent="0.3">
      <c r="A17" s="4">
        <v>44393</v>
      </c>
      <c r="B17" s="7">
        <v>31421.539063</v>
      </c>
      <c r="C17" s="7">
        <v>1880.3829350000001</v>
      </c>
    </row>
    <row r="18" spans="1:3" x14ac:dyDescent="0.3">
      <c r="A18" s="4">
        <v>44394</v>
      </c>
      <c r="B18" s="7">
        <v>31533.068359000001</v>
      </c>
      <c r="C18" s="7">
        <v>1898.8251949999999</v>
      </c>
    </row>
    <row r="19" spans="1:3" x14ac:dyDescent="0.3">
      <c r="A19" s="4">
        <v>44395</v>
      </c>
      <c r="B19" s="7">
        <v>31796.810547000001</v>
      </c>
      <c r="C19" s="7">
        <v>1895.552124</v>
      </c>
    </row>
    <row r="20" spans="1:3" x14ac:dyDescent="0.3">
      <c r="A20" s="4">
        <v>44396</v>
      </c>
      <c r="B20" s="7">
        <v>30817.832031000002</v>
      </c>
      <c r="C20" s="7">
        <v>1817.2966309999999</v>
      </c>
    </row>
    <row r="21" spans="1:3" x14ac:dyDescent="0.3">
      <c r="A21" s="4">
        <v>44397</v>
      </c>
      <c r="B21" s="7">
        <v>29807.347656000002</v>
      </c>
      <c r="C21" s="7">
        <v>1787.5107419999999</v>
      </c>
    </row>
    <row r="22" spans="1:3" x14ac:dyDescent="0.3">
      <c r="A22" s="4">
        <v>44398</v>
      </c>
      <c r="B22" s="7">
        <v>32110.693359000001</v>
      </c>
      <c r="C22" s="7">
        <v>1990.9708250000001</v>
      </c>
    </row>
    <row r="23" spans="1:3" x14ac:dyDescent="0.3">
      <c r="A23" s="4">
        <v>44399</v>
      </c>
      <c r="B23" s="7">
        <v>32313.105468999998</v>
      </c>
      <c r="C23" s="7">
        <v>2025.202759</v>
      </c>
    </row>
    <row r="24" spans="1:3" x14ac:dyDescent="0.3">
      <c r="A24" s="4">
        <v>44400</v>
      </c>
      <c r="B24" s="7">
        <v>33581.550780999998</v>
      </c>
      <c r="C24" s="7">
        <v>2124.7766109999998</v>
      </c>
    </row>
    <row r="25" spans="1:3" x14ac:dyDescent="0.3">
      <c r="A25" s="4">
        <v>44401</v>
      </c>
      <c r="B25" s="7">
        <v>34292.445312999997</v>
      </c>
      <c r="C25" s="7">
        <v>2189.21875</v>
      </c>
    </row>
    <row r="26" spans="1:3" x14ac:dyDescent="0.3">
      <c r="A26" s="4">
        <v>44402</v>
      </c>
      <c r="B26" s="7">
        <v>35350.1875</v>
      </c>
      <c r="C26" s="7">
        <v>2191.373779</v>
      </c>
    </row>
    <row r="27" spans="1:3" x14ac:dyDescent="0.3">
      <c r="A27" s="4">
        <v>44403</v>
      </c>
      <c r="B27" s="7">
        <v>37337.535155999998</v>
      </c>
      <c r="C27" s="7">
        <v>2233.3666990000002</v>
      </c>
    </row>
    <row r="28" spans="1:3" x14ac:dyDescent="0.3">
      <c r="A28" s="4">
        <v>44404</v>
      </c>
      <c r="B28" s="7">
        <v>39406.941405999998</v>
      </c>
      <c r="C28" s="7">
        <v>2298.3334960000002</v>
      </c>
    </row>
    <row r="29" spans="1:3" x14ac:dyDescent="0.3">
      <c r="A29" s="4">
        <v>44405</v>
      </c>
      <c r="B29" s="7">
        <v>39995.90625</v>
      </c>
      <c r="C29" s="7">
        <v>2296.5454100000002</v>
      </c>
    </row>
    <row r="30" spans="1:3" x14ac:dyDescent="0.3">
      <c r="A30" s="4">
        <v>44406</v>
      </c>
      <c r="B30" s="7">
        <v>40008.421875</v>
      </c>
      <c r="C30" s="7">
        <v>2380.9567870000001</v>
      </c>
    </row>
    <row r="31" spans="1:3" x14ac:dyDescent="0.3">
      <c r="A31" s="4">
        <v>44407</v>
      </c>
      <c r="B31" s="7">
        <v>42235.546875</v>
      </c>
      <c r="C31" s="7">
        <v>2466.9614259999998</v>
      </c>
    </row>
    <row r="32" spans="1:3" x14ac:dyDescent="0.3">
      <c r="A32" s="4">
        <v>44408</v>
      </c>
      <c r="B32" s="7">
        <v>41626.195312999997</v>
      </c>
      <c r="C32" s="7">
        <v>2536.209961</v>
      </c>
    </row>
    <row r="33" spans="1:3" x14ac:dyDescent="0.3">
      <c r="A33" s="4">
        <v>44409</v>
      </c>
      <c r="B33" s="7">
        <v>39974.894530999998</v>
      </c>
      <c r="C33" s="7">
        <v>2561.8520509999998</v>
      </c>
    </row>
    <row r="34" spans="1:3" x14ac:dyDescent="0.3">
      <c r="A34" s="4">
        <v>44410</v>
      </c>
      <c r="B34" s="7">
        <v>39201.945312999997</v>
      </c>
      <c r="C34" s="7">
        <v>2610.1533199999999</v>
      </c>
    </row>
    <row r="35" spans="1:3" x14ac:dyDescent="0.3">
      <c r="A35" s="4">
        <v>44411</v>
      </c>
      <c r="B35" s="7">
        <v>38152.980469000002</v>
      </c>
      <c r="C35" s="7">
        <v>2502.3496089999999</v>
      </c>
    </row>
    <row r="36" spans="1:3" x14ac:dyDescent="0.3">
      <c r="A36" s="4">
        <v>44412</v>
      </c>
      <c r="B36" s="7">
        <v>39747.503905999998</v>
      </c>
      <c r="C36" s="7">
        <v>2724.6198730000001</v>
      </c>
    </row>
    <row r="37" spans="1:3" x14ac:dyDescent="0.3">
      <c r="A37" s="4">
        <v>44413</v>
      </c>
      <c r="B37" s="7">
        <v>40869.554687999997</v>
      </c>
      <c r="C37" s="7">
        <v>2827.328857</v>
      </c>
    </row>
    <row r="38" spans="1:3" x14ac:dyDescent="0.3">
      <c r="A38" s="4">
        <v>44414</v>
      </c>
      <c r="B38" s="7">
        <v>42816.5</v>
      </c>
      <c r="C38" s="7">
        <v>2890.9416500000002</v>
      </c>
    </row>
    <row r="39" spans="1:3" x14ac:dyDescent="0.3">
      <c r="A39" s="4">
        <v>44415</v>
      </c>
      <c r="B39" s="7">
        <v>44555.800780999998</v>
      </c>
      <c r="C39" s="7">
        <v>3157.2387699999999</v>
      </c>
    </row>
    <row r="40" spans="1:3" x14ac:dyDescent="0.3">
      <c r="A40" s="4">
        <v>44416</v>
      </c>
      <c r="B40" s="7">
        <v>43798.117187999997</v>
      </c>
      <c r="C40" s="7">
        <v>3013.7326659999999</v>
      </c>
    </row>
    <row r="41" spans="1:3" x14ac:dyDescent="0.3">
      <c r="A41" s="4">
        <v>44417</v>
      </c>
      <c r="B41" s="7">
        <v>46365.402344000002</v>
      </c>
      <c r="C41" s="7">
        <v>3167.8562010000001</v>
      </c>
    </row>
    <row r="42" spans="1:3" x14ac:dyDescent="0.3">
      <c r="A42" s="4">
        <v>44418</v>
      </c>
      <c r="B42" s="7">
        <v>45585.03125</v>
      </c>
      <c r="C42" s="7">
        <v>3141.6911620000001</v>
      </c>
    </row>
    <row r="43" spans="1:3" x14ac:dyDescent="0.3">
      <c r="A43" s="4">
        <v>44419</v>
      </c>
      <c r="B43" s="7">
        <v>45593.636719000002</v>
      </c>
      <c r="C43" s="7">
        <v>3164.2451169999999</v>
      </c>
    </row>
    <row r="44" spans="1:3" x14ac:dyDescent="0.3">
      <c r="A44" s="4">
        <v>44420</v>
      </c>
      <c r="B44" s="7">
        <v>44428.289062999997</v>
      </c>
      <c r="C44" s="7">
        <v>3043.414307</v>
      </c>
    </row>
    <row r="45" spans="1:3" x14ac:dyDescent="0.3">
      <c r="A45" s="4">
        <v>44421</v>
      </c>
      <c r="B45" s="7">
        <v>47793.320312999997</v>
      </c>
      <c r="C45" s="7">
        <v>3322.2116700000001</v>
      </c>
    </row>
    <row r="46" spans="1:3" x14ac:dyDescent="0.3">
      <c r="A46" s="4">
        <v>44422</v>
      </c>
      <c r="B46" s="7">
        <v>47096.945312999997</v>
      </c>
      <c r="C46" s="7">
        <v>3265.4433589999999</v>
      </c>
    </row>
    <row r="47" spans="1:3" x14ac:dyDescent="0.3">
      <c r="A47" s="4">
        <v>44423</v>
      </c>
      <c r="B47" s="7">
        <v>47047.003905999998</v>
      </c>
      <c r="C47" s="7">
        <v>3310.5041500000002</v>
      </c>
    </row>
    <row r="48" spans="1:3" x14ac:dyDescent="0.3">
      <c r="A48" s="4">
        <v>44424</v>
      </c>
      <c r="B48" s="7">
        <v>46004.484375</v>
      </c>
      <c r="C48" s="7">
        <v>3156.5095209999999</v>
      </c>
    </row>
    <row r="49" spans="1:3" x14ac:dyDescent="0.3">
      <c r="A49" s="4">
        <v>44425</v>
      </c>
      <c r="B49" s="7">
        <v>44695.359375</v>
      </c>
      <c r="C49" s="7">
        <v>3014.8459469999998</v>
      </c>
    </row>
    <row r="50" spans="1:3" x14ac:dyDescent="0.3">
      <c r="A50" s="4">
        <v>44426</v>
      </c>
      <c r="B50" s="7">
        <v>44801.1875</v>
      </c>
      <c r="C50" s="7">
        <v>3020.0898440000001</v>
      </c>
    </row>
    <row r="51" spans="1:3" x14ac:dyDescent="0.3">
      <c r="A51" s="4">
        <v>44427</v>
      </c>
      <c r="B51" s="7">
        <v>46717.578125</v>
      </c>
      <c r="C51" s="7">
        <v>3182.7021479999999</v>
      </c>
    </row>
    <row r="52" spans="1:3" x14ac:dyDescent="0.3">
      <c r="A52" s="4">
        <v>44428</v>
      </c>
      <c r="B52" s="7">
        <v>49339.175780999998</v>
      </c>
      <c r="C52" s="7">
        <v>3286.9353030000002</v>
      </c>
    </row>
    <row r="53" spans="1:3" x14ac:dyDescent="0.3">
      <c r="A53" s="4">
        <v>44429</v>
      </c>
      <c r="B53" s="7">
        <v>48905.492187999997</v>
      </c>
      <c r="C53" s="7">
        <v>3226.0839839999999</v>
      </c>
    </row>
    <row r="54" spans="1:3" x14ac:dyDescent="0.3">
      <c r="A54" s="4">
        <v>44430</v>
      </c>
      <c r="B54" s="7">
        <v>49321.652344000002</v>
      </c>
      <c r="C54" s="7">
        <v>3242.1154790000001</v>
      </c>
    </row>
    <row r="55" spans="1:3" x14ac:dyDescent="0.3">
      <c r="A55" s="4">
        <v>44431</v>
      </c>
      <c r="B55" s="7">
        <v>49546.148437999997</v>
      </c>
      <c r="C55" s="7">
        <v>3319.2573240000002</v>
      </c>
    </row>
    <row r="56" spans="1:3" x14ac:dyDescent="0.3">
      <c r="A56" s="4">
        <v>44432</v>
      </c>
      <c r="B56" s="7">
        <v>47706.117187999997</v>
      </c>
      <c r="C56" s="7">
        <v>3172.4562989999999</v>
      </c>
    </row>
    <row r="57" spans="1:3" x14ac:dyDescent="0.3">
      <c r="A57" s="4">
        <v>44433</v>
      </c>
      <c r="B57" s="7">
        <v>48960.789062999997</v>
      </c>
      <c r="C57" s="7">
        <v>3224.9152829999998</v>
      </c>
    </row>
    <row r="58" spans="1:3" x14ac:dyDescent="0.3">
      <c r="A58" s="4">
        <v>44434</v>
      </c>
      <c r="B58" s="7">
        <v>46942.21875</v>
      </c>
      <c r="C58" s="7">
        <v>3100.3254390000002</v>
      </c>
    </row>
    <row r="59" spans="1:3" x14ac:dyDescent="0.3">
      <c r="A59" s="4">
        <v>44435</v>
      </c>
      <c r="B59" s="7">
        <v>49058.667969000002</v>
      </c>
      <c r="C59" s="7">
        <v>3270.6008299999999</v>
      </c>
    </row>
    <row r="60" spans="1:3" x14ac:dyDescent="0.3">
      <c r="A60" s="4">
        <v>44436</v>
      </c>
      <c r="B60" s="7">
        <v>48902.402344000002</v>
      </c>
      <c r="C60" s="7">
        <v>3244.4033199999999</v>
      </c>
    </row>
    <row r="61" spans="1:3" x14ac:dyDescent="0.3">
      <c r="A61" s="4">
        <v>44437</v>
      </c>
      <c r="B61" s="7">
        <v>48829.832030999998</v>
      </c>
      <c r="C61" s="7">
        <v>3227.0026859999998</v>
      </c>
    </row>
    <row r="62" spans="1:3" x14ac:dyDescent="0.3">
      <c r="A62" s="4">
        <v>44438</v>
      </c>
      <c r="B62" s="7">
        <v>47054.984375</v>
      </c>
      <c r="C62" s="7">
        <v>3224.374268</v>
      </c>
    </row>
    <row r="63" spans="1:3" x14ac:dyDescent="0.3">
      <c r="A63" s="4">
        <v>44439</v>
      </c>
      <c r="B63" s="7">
        <v>47166.6875</v>
      </c>
      <c r="C63" s="7">
        <v>3433.7326659999999</v>
      </c>
    </row>
    <row r="64" spans="1:3" x14ac:dyDescent="0.3">
      <c r="A64" s="4">
        <v>44440</v>
      </c>
      <c r="B64" s="7">
        <v>48847.027344000002</v>
      </c>
      <c r="C64" s="7">
        <v>3834.828125</v>
      </c>
    </row>
    <row r="65" spans="1:3" x14ac:dyDescent="0.3">
      <c r="A65" s="4">
        <v>44441</v>
      </c>
      <c r="B65" s="7">
        <v>49327.722655999998</v>
      </c>
      <c r="C65" s="7">
        <v>3790.98999</v>
      </c>
    </row>
    <row r="66" spans="1:3" x14ac:dyDescent="0.3">
      <c r="A66" s="4">
        <v>44442</v>
      </c>
      <c r="B66" s="7">
        <v>50025.375</v>
      </c>
      <c r="C66" s="7">
        <v>3940.6147460000002</v>
      </c>
    </row>
    <row r="67" spans="1:3" x14ac:dyDescent="0.3">
      <c r="A67" s="4">
        <v>44443</v>
      </c>
      <c r="B67" s="7">
        <v>49944.625</v>
      </c>
      <c r="C67" s="7">
        <v>3887.8283689999998</v>
      </c>
    </row>
    <row r="68" spans="1:3" x14ac:dyDescent="0.3">
      <c r="A68" s="4">
        <v>44444</v>
      </c>
      <c r="B68" s="7">
        <v>51753.410155999998</v>
      </c>
      <c r="C68" s="7">
        <v>3952.1335450000001</v>
      </c>
    </row>
    <row r="69" spans="1:3" x14ac:dyDescent="0.3">
      <c r="A69" s="4">
        <v>44445</v>
      </c>
      <c r="B69" s="7">
        <v>52633.535155999998</v>
      </c>
      <c r="C69" s="7">
        <v>3928.3793949999999</v>
      </c>
    </row>
    <row r="70" spans="1:3" x14ac:dyDescent="0.3">
      <c r="A70" s="4">
        <v>44446</v>
      </c>
      <c r="B70" s="7">
        <v>46811.128905999998</v>
      </c>
      <c r="C70" s="7">
        <v>3426.3942870000001</v>
      </c>
    </row>
    <row r="71" spans="1:3" x14ac:dyDescent="0.3">
      <c r="A71" s="4">
        <v>44447</v>
      </c>
      <c r="B71" s="7">
        <v>46091.390625</v>
      </c>
      <c r="C71" s="7">
        <v>3497.3151859999998</v>
      </c>
    </row>
    <row r="72" spans="1:3" x14ac:dyDescent="0.3">
      <c r="A72" s="4">
        <v>44448</v>
      </c>
      <c r="B72" s="7">
        <v>46391.421875</v>
      </c>
      <c r="C72" s="7">
        <v>3427.3400879999999</v>
      </c>
    </row>
    <row r="73" spans="1:3" x14ac:dyDescent="0.3">
      <c r="A73" s="4">
        <v>44449</v>
      </c>
      <c r="B73" s="7">
        <v>44883.910155999998</v>
      </c>
      <c r="C73" s="7">
        <v>3211.5058589999999</v>
      </c>
    </row>
    <row r="74" spans="1:3" x14ac:dyDescent="0.3">
      <c r="A74" s="4">
        <v>44450</v>
      </c>
      <c r="B74" s="7">
        <v>45201.457030999998</v>
      </c>
      <c r="C74" s="7">
        <v>3270.2780760000001</v>
      </c>
    </row>
    <row r="75" spans="1:3" x14ac:dyDescent="0.3">
      <c r="A75" s="4">
        <v>44451</v>
      </c>
      <c r="B75" s="7">
        <v>46063.269530999998</v>
      </c>
      <c r="C75" s="7">
        <v>3410.1345209999999</v>
      </c>
    </row>
    <row r="76" spans="1:3" x14ac:dyDescent="0.3">
      <c r="A76" s="4">
        <v>44452</v>
      </c>
      <c r="B76" s="7">
        <v>44963.074219000002</v>
      </c>
      <c r="C76" s="7">
        <v>3285.5117190000001</v>
      </c>
    </row>
    <row r="77" spans="1:3" x14ac:dyDescent="0.3">
      <c r="A77" s="4">
        <v>44453</v>
      </c>
      <c r="B77" s="7">
        <v>47092.492187999997</v>
      </c>
      <c r="C77" s="7">
        <v>3429.1696780000002</v>
      </c>
    </row>
    <row r="78" spans="1:3" x14ac:dyDescent="0.3">
      <c r="A78" s="4">
        <v>44454</v>
      </c>
      <c r="B78" s="7">
        <v>48176.347655999998</v>
      </c>
      <c r="C78" s="7">
        <v>3615.2827149999998</v>
      </c>
    </row>
    <row r="79" spans="1:3" x14ac:dyDescent="0.3">
      <c r="A79" s="4">
        <v>44455</v>
      </c>
      <c r="B79" s="7">
        <v>47783.359375</v>
      </c>
      <c r="C79" s="7">
        <v>3571.294922</v>
      </c>
    </row>
    <row r="80" spans="1:3" x14ac:dyDescent="0.3">
      <c r="A80" s="4">
        <v>44456</v>
      </c>
      <c r="B80" s="7">
        <v>47267.519530999998</v>
      </c>
      <c r="C80" s="7">
        <v>3398.538818</v>
      </c>
    </row>
    <row r="81" spans="1:3" x14ac:dyDescent="0.3">
      <c r="A81" s="4">
        <v>44457</v>
      </c>
      <c r="B81" s="7">
        <v>48278.363280999998</v>
      </c>
      <c r="C81" s="7">
        <v>3432.0183109999998</v>
      </c>
    </row>
    <row r="82" spans="1:3" x14ac:dyDescent="0.3">
      <c r="A82" s="4">
        <v>44458</v>
      </c>
      <c r="B82" s="7">
        <v>47260.21875</v>
      </c>
      <c r="C82" s="7">
        <v>3329.4479980000001</v>
      </c>
    </row>
    <row r="83" spans="1:3" x14ac:dyDescent="0.3">
      <c r="A83" s="4">
        <v>44459</v>
      </c>
      <c r="B83" s="7">
        <v>42843.800780999998</v>
      </c>
      <c r="C83" s="7">
        <v>2958.9934079999998</v>
      </c>
    </row>
    <row r="84" spans="1:3" x14ac:dyDescent="0.3">
      <c r="A84" s="4">
        <v>44460</v>
      </c>
      <c r="B84" s="7">
        <v>40693.675780999998</v>
      </c>
      <c r="C84" s="7">
        <v>2764.4311520000001</v>
      </c>
    </row>
    <row r="85" spans="1:3" x14ac:dyDescent="0.3">
      <c r="A85" s="4">
        <v>44461</v>
      </c>
      <c r="B85" s="7">
        <v>43574.507812999997</v>
      </c>
      <c r="C85" s="7">
        <v>3077.8679200000001</v>
      </c>
    </row>
    <row r="86" spans="1:3" x14ac:dyDescent="0.3">
      <c r="A86" s="4">
        <v>44462</v>
      </c>
      <c r="B86" s="7">
        <v>44895.097655999998</v>
      </c>
      <c r="C86" s="7">
        <v>3155.523682</v>
      </c>
    </row>
    <row r="87" spans="1:3" x14ac:dyDescent="0.3">
      <c r="A87" s="4">
        <v>44463</v>
      </c>
      <c r="B87" s="7">
        <v>42839.75</v>
      </c>
      <c r="C87" s="7">
        <v>2931.6691890000002</v>
      </c>
    </row>
    <row r="88" spans="1:3" x14ac:dyDescent="0.3">
      <c r="A88" s="4">
        <v>44464</v>
      </c>
      <c r="B88" s="7">
        <v>42716.59375</v>
      </c>
      <c r="C88" s="7">
        <v>2925.5656739999999</v>
      </c>
    </row>
    <row r="89" spans="1:3" x14ac:dyDescent="0.3">
      <c r="A89" s="4">
        <v>44465</v>
      </c>
      <c r="B89" s="7">
        <v>43208.539062999997</v>
      </c>
      <c r="C89" s="7">
        <v>3062.2653810000002</v>
      </c>
    </row>
    <row r="90" spans="1:3" x14ac:dyDescent="0.3">
      <c r="A90" s="4">
        <v>44466</v>
      </c>
      <c r="B90" s="7">
        <v>42235.730469000002</v>
      </c>
      <c r="C90" s="7">
        <v>2934.1389159999999</v>
      </c>
    </row>
    <row r="91" spans="1:3" x14ac:dyDescent="0.3">
      <c r="A91" s="4">
        <v>44467</v>
      </c>
      <c r="B91" s="7">
        <v>41034.542969000002</v>
      </c>
      <c r="C91" s="7">
        <v>2807.2966310000002</v>
      </c>
    </row>
    <row r="92" spans="1:3" x14ac:dyDescent="0.3">
      <c r="A92" s="4">
        <v>44468</v>
      </c>
      <c r="B92" s="7">
        <v>41564.363280999998</v>
      </c>
      <c r="C92" s="7">
        <v>2853.1433109999998</v>
      </c>
    </row>
    <row r="93" spans="1:3" x14ac:dyDescent="0.3">
      <c r="A93" s="4">
        <v>44469</v>
      </c>
      <c r="B93" s="7">
        <v>43790.894530999998</v>
      </c>
      <c r="C93" s="7">
        <v>3001.6789549999999</v>
      </c>
    </row>
    <row r="94" spans="1:3" x14ac:dyDescent="0.3">
      <c r="A94" s="4">
        <v>44470</v>
      </c>
      <c r="B94" s="7">
        <v>48116.941405999998</v>
      </c>
      <c r="C94" s="7">
        <v>3307.5161130000001</v>
      </c>
    </row>
    <row r="95" spans="1:3" x14ac:dyDescent="0.3">
      <c r="A95" s="4">
        <v>44471</v>
      </c>
      <c r="B95" s="7">
        <v>47711.488280999998</v>
      </c>
      <c r="C95" s="7">
        <v>3391.694336</v>
      </c>
    </row>
    <row r="96" spans="1:3" x14ac:dyDescent="0.3">
      <c r="A96" s="4">
        <v>44472</v>
      </c>
      <c r="B96" s="7">
        <v>48199.953125</v>
      </c>
      <c r="C96" s="7">
        <v>3418.358643</v>
      </c>
    </row>
    <row r="97" spans="1:3" x14ac:dyDescent="0.3">
      <c r="A97" s="4">
        <v>44473</v>
      </c>
      <c r="B97" s="7">
        <v>49112.902344000002</v>
      </c>
      <c r="C97" s="7">
        <v>3380.0891109999998</v>
      </c>
    </row>
    <row r="98" spans="1:3" x14ac:dyDescent="0.3">
      <c r="A98" s="4">
        <v>44474</v>
      </c>
      <c r="B98" s="7">
        <v>51514.8125</v>
      </c>
      <c r="C98" s="7">
        <v>3518.5185550000001</v>
      </c>
    </row>
    <row r="99" spans="1:3" x14ac:dyDescent="0.3">
      <c r="A99" s="4">
        <v>44475</v>
      </c>
      <c r="B99" s="7">
        <v>55361.449219000002</v>
      </c>
      <c r="C99" s="7">
        <v>3580.5620119999999</v>
      </c>
    </row>
    <row r="100" spans="1:3" x14ac:dyDescent="0.3">
      <c r="A100" s="4">
        <v>44476</v>
      </c>
      <c r="B100" s="7">
        <v>53805.984375</v>
      </c>
      <c r="C100" s="7">
        <v>3587.9748540000001</v>
      </c>
    </row>
    <row r="101" spans="1:3" x14ac:dyDescent="0.3">
      <c r="A101" s="4">
        <v>44477</v>
      </c>
      <c r="B101" s="7">
        <v>53967.847655999998</v>
      </c>
      <c r="C101" s="7">
        <v>3563.7592770000001</v>
      </c>
    </row>
    <row r="102" spans="1:3" x14ac:dyDescent="0.3">
      <c r="A102" s="4">
        <v>44478</v>
      </c>
      <c r="B102" s="7">
        <v>54968.222655999998</v>
      </c>
      <c r="C102" s="7">
        <v>3575.716797</v>
      </c>
    </row>
    <row r="103" spans="1:3" x14ac:dyDescent="0.3">
      <c r="A103" s="4">
        <v>44479</v>
      </c>
      <c r="B103" s="7">
        <v>54771.578125</v>
      </c>
      <c r="C103" s="7">
        <v>3425.8527829999998</v>
      </c>
    </row>
    <row r="104" spans="1:3" x14ac:dyDescent="0.3">
      <c r="A104" s="4">
        <v>44480</v>
      </c>
      <c r="B104" s="7">
        <v>57484.789062999997</v>
      </c>
      <c r="C104" s="7">
        <v>3545.3540039999998</v>
      </c>
    </row>
    <row r="105" spans="1:3" x14ac:dyDescent="0.3">
      <c r="A105" s="4">
        <v>44481</v>
      </c>
      <c r="B105" s="7">
        <v>56041.058594000002</v>
      </c>
      <c r="C105" s="7">
        <v>3492.5732419999999</v>
      </c>
    </row>
    <row r="106" spans="1:3" x14ac:dyDescent="0.3">
      <c r="A106" s="4">
        <v>44482</v>
      </c>
      <c r="B106" s="7">
        <v>57401.097655999998</v>
      </c>
      <c r="C106" s="7">
        <v>3606.2016600000002</v>
      </c>
    </row>
    <row r="107" spans="1:3" x14ac:dyDescent="0.3">
      <c r="A107" s="4">
        <v>44483</v>
      </c>
      <c r="B107" s="7">
        <v>57321.523437999997</v>
      </c>
      <c r="C107" s="7">
        <v>3786.0141600000002</v>
      </c>
    </row>
    <row r="108" spans="1:3" x14ac:dyDescent="0.3">
      <c r="A108" s="4">
        <v>44484</v>
      </c>
      <c r="B108" s="7">
        <v>61593.949219000002</v>
      </c>
      <c r="C108" s="7">
        <v>3862.6347660000001</v>
      </c>
    </row>
    <row r="109" spans="1:3" x14ac:dyDescent="0.3">
      <c r="A109" s="4">
        <v>44485</v>
      </c>
      <c r="B109" s="7">
        <v>60892.179687999997</v>
      </c>
      <c r="C109" s="7">
        <v>3830.3820799999999</v>
      </c>
    </row>
    <row r="110" spans="1:3" x14ac:dyDescent="0.3">
      <c r="A110" s="4">
        <v>44486</v>
      </c>
      <c r="B110" s="7">
        <v>61553.617187999997</v>
      </c>
      <c r="C110" s="7">
        <v>3847.1044919999999</v>
      </c>
    </row>
    <row r="111" spans="1:3" x14ac:dyDescent="0.3">
      <c r="A111" s="4">
        <v>44487</v>
      </c>
      <c r="B111" s="7">
        <v>62026.078125</v>
      </c>
      <c r="C111" s="7">
        <v>3748.7602539999998</v>
      </c>
    </row>
    <row r="112" spans="1:3" x14ac:dyDescent="0.3">
      <c r="A112" s="4">
        <v>44488</v>
      </c>
      <c r="B112" s="7">
        <v>64261.992187999997</v>
      </c>
      <c r="C112" s="7">
        <v>3877.6508789999998</v>
      </c>
    </row>
    <row r="113" spans="1:3" x14ac:dyDescent="0.3">
      <c r="A113" s="4">
        <v>44489</v>
      </c>
      <c r="B113" s="7">
        <v>65992.835938000004</v>
      </c>
      <c r="C113" s="7">
        <v>4155.9921880000002</v>
      </c>
    </row>
    <row r="114" spans="1:3" x14ac:dyDescent="0.3">
      <c r="A114" s="4">
        <v>44490</v>
      </c>
      <c r="B114" s="7">
        <v>62210.171875</v>
      </c>
      <c r="C114" s="7">
        <v>4054.3227539999998</v>
      </c>
    </row>
    <row r="115" spans="1:3" x14ac:dyDescent="0.3">
      <c r="A115" s="4">
        <v>44491</v>
      </c>
      <c r="B115" s="7">
        <v>60692.265625</v>
      </c>
      <c r="C115" s="7">
        <v>3970.181885</v>
      </c>
    </row>
    <row r="116" spans="1:3" x14ac:dyDescent="0.3">
      <c r="A116" s="4">
        <v>44492</v>
      </c>
      <c r="B116" s="7">
        <v>61393.617187999997</v>
      </c>
      <c r="C116" s="7">
        <v>4171.6635740000002</v>
      </c>
    </row>
    <row r="117" spans="1:3" x14ac:dyDescent="0.3">
      <c r="A117" s="4">
        <v>44493</v>
      </c>
      <c r="B117" s="7">
        <v>60930.835937999997</v>
      </c>
      <c r="C117" s="7">
        <v>4087.9030760000001</v>
      </c>
    </row>
    <row r="118" spans="1:3" x14ac:dyDescent="0.3">
      <c r="A118" s="4">
        <v>44494</v>
      </c>
      <c r="B118" s="7">
        <v>63039.824219000002</v>
      </c>
      <c r="C118" s="7">
        <v>4217.876953</v>
      </c>
    </row>
    <row r="119" spans="1:3" x14ac:dyDescent="0.3">
      <c r="A119" s="4">
        <v>44495</v>
      </c>
      <c r="B119" s="7">
        <v>60363.792969000002</v>
      </c>
      <c r="C119" s="7">
        <v>4131.1020509999998</v>
      </c>
    </row>
    <row r="120" spans="1:3" x14ac:dyDescent="0.3">
      <c r="A120" s="4">
        <v>44496</v>
      </c>
      <c r="B120" s="7">
        <v>58482.386719000002</v>
      </c>
      <c r="C120" s="7">
        <v>3930.2573240000002</v>
      </c>
    </row>
    <row r="121" spans="1:3" x14ac:dyDescent="0.3">
      <c r="A121" s="4">
        <v>44497</v>
      </c>
      <c r="B121" s="7">
        <v>60622.136719000002</v>
      </c>
      <c r="C121" s="7">
        <v>4287.3188479999999</v>
      </c>
    </row>
    <row r="122" spans="1:3" x14ac:dyDescent="0.3">
      <c r="A122" s="4">
        <v>44498</v>
      </c>
      <c r="B122" s="7">
        <v>62227.964844000002</v>
      </c>
      <c r="C122" s="7">
        <v>4414.7465819999998</v>
      </c>
    </row>
    <row r="123" spans="1:3" x14ac:dyDescent="0.3">
      <c r="A123" s="4">
        <v>44499</v>
      </c>
      <c r="B123" s="7">
        <v>61888.832030999998</v>
      </c>
      <c r="C123" s="7">
        <v>4325.6503910000001</v>
      </c>
    </row>
    <row r="124" spans="1:3" x14ac:dyDescent="0.3">
      <c r="A124" s="4">
        <v>44500</v>
      </c>
      <c r="B124" s="7">
        <v>61318.957030999998</v>
      </c>
      <c r="C124" s="7">
        <v>4288.0742190000001</v>
      </c>
    </row>
    <row r="125" spans="1:3" x14ac:dyDescent="0.3">
      <c r="A125" s="4">
        <v>44501</v>
      </c>
      <c r="B125" s="7">
        <v>61004.40625</v>
      </c>
      <c r="C125" s="7">
        <v>4324.626953</v>
      </c>
    </row>
    <row r="126" spans="1:3" x14ac:dyDescent="0.3">
      <c r="A126" s="4">
        <v>44502</v>
      </c>
      <c r="B126" s="7">
        <v>63226.402344000002</v>
      </c>
      <c r="C126" s="7">
        <v>4584.798828</v>
      </c>
    </row>
    <row r="127" spans="1:3" x14ac:dyDescent="0.3">
      <c r="A127" s="4">
        <v>44503</v>
      </c>
      <c r="B127" s="7">
        <v>62970.046875</v>
      </c>
      <c r="C127" s="7">
        <v>4607.1938479999999</v>
      </c>
    </row>
    <row r="128" spans="1:3" x14ac:dyDescent="0.3">
      <c r="A128" s="4">
        <v>44504</v>
      </c>
      <c r="B128" s="7">
        <v>61452.230469000002</v>
      </c>
      <c r="C128" s="7">
        <v>4537.3242190000001</v>
      </c>
    </row>
    <row r="129" spans="1:3" x14ac:dyDescent="0.3">
      <c r="A129" s="4">
        <v>44505</v>
      </c>
      <c r="B129" s="7">
        <v>61125.675780999998</v>
      </c>
      <c r="C129" s="7">
        <v>4486.2431640000004</v>
      </c>
    </row>
    <row r="130" spans="1:3" x14ac:dyDescent="0.3">
      <c r="A130" s="4">
        <v>44506</v>
      </c>
      <c r="B130" s="7">
        <v>61527.480469000002</v>
      </c>
      <c r="C130" s="7">
        <v>4521.5810549999997</v>
      </c>
    </row>
    <row r="131" spans="1:3" x14ac:dyDescent="0.3">
      <c r="A131" s="4">
        <v>44507</v>
      </c>
      <c r="B131" s="7">
        <v>63326.988280999998</v>
      </c>
      <c r="C131" s="7">
        <v>4620.5546880000002</v>
      </c>
    </row>
    <row r="132" spans="1:3" x14ac:dyDescent="0.3">
      <c r="A132" s="4">
        <v>44508</v>
      </c>
      <c r="B132" s="7">
        <v>67566.828125</v>
      </c>
      <c r="C132" s="7">
        <v>4812.0874020000001</v>
      </c>
    </row>
    <row r="133" spans="1:3" x14ac:dyDescent="0.3">
      <c r="A133" s="4">
        <v>44509</v>
      </c>
      <c r="B133" s="7">
        <v>66971.828125</v>
      </c>
      <c r="C133" s="7">
        <v>4735.0688479999999</v>
      </c>
    </row>
    <row r="134" spans="1:3" x14ac:dyDescent="0.3">
      <c r="A134" s="4">
        <v>44510</v>
      </c>
      <c r="B134" s="7">
        <v>64995.230469000002</v>
      </c>
      <c r="C134" s="7">
        <v>4636.1743159999996</v>
      </c>
    </row>
    <row r="135" spans="1:3" x14ac:dyDescent="0.3">
      <c r="A135" s="4">
        <v>44511</v>
      </c>
      <c r="B135" s="7">
        <v>64949.960937999997</v>
      </c>
      <c r="C135" s="7">
        <v>4730.3842770000001</v>
      </c>
    </row>
    <row r="136" spans="1:3" x14ac:dyDescent="0.3">
      <c r="A136" s="4">
        <v>44512</v>
      </c>
      <c r="B136" s="7">
        <v>64155.941405999998</v>
      </c>
      <c r="C136" s="7">
        <v>4667.1152339999999</v>
      </c>
    </row>
    <row r="137" spans="1:3" x14ac:dyDescent="0.3">
      <c r="A137" s="4">
        <v>44513</v>
      </c>
      <c r="B137" s="7">
        <v>64469.527344000002</v>
      </c>
      <c r="C137" s="7">
        <v>4651.4604490000002</v>
      </c>
    </row>
    <row r="138" spans="1:3" x14ac:dyDescent="0.3">
      <c r="A138" s="4">
        <v>44514</v>
      </c>
      <c r="B138" s="7">
        <v>65466.839844000002</v>
      </c>
      <c r="C138" s="7">
        <v>4626.3588870000003</v>
      </c>
    </row>
    <row r="139" spans="1:3" x14ac:dyDescent="0.3">
      <c r="A139" s="4">
        <v>44515</v>
      </c>
      <c r="B139" s="7">
        <v>63557.871094000002</v>
      </c>
      <c r="C139" s="7">
        <v>4557.5039059999999</v>
      </c>
    </row>
    <row r="140" spans="1:3" x14ac:dyDescent="0.3">
      <c r="A140" s="4">
        <v>44516</v>
      </c>
      <c r="B140" s="7">
        <v>60161.246094000002</v>
      </c>
      <c r="C140" s="7">
        <v>4216.3652339999999</v>
      </c>
    </row>
    <row r="141" spans="1:3" x14ac:dyDescent="0.3">
      <c r="A141" s="4">
        <v>44517</v>
      </c>
      <c r="B141" s="7">
        <v>60368.011719000002</v>
      </c>
      <c r="C141" s="7">
        <v>4287.59375</v>
      </c>
    </row>
    <row r="142" spans="1:3" x14ac:dyDescent="0.3">
      <c r="A142" s="4">
        <v>44518</v>
      </c>
      <c r="B142" s="7">
        <v>56942.136719000002</v>
      </c>
      <c r="C142" s="7">
        <v>4000.6508789999998</v>
      </c>
    </row>
    <row r="143" spans="1:3" x14ac:dyDescent="0.3">
      <c r="A143" s="4">
        <v>44519</v>
      </c>
      <c r="B143" s="7">
        <v>58119.578125</v>
      </c>
      <c r="C143" s="7">
        <v>4298.3066410000001</v>
      </c>
    </row>
    <row r="144" spans="1:3" x14ac:dyDescent="0.3">
      <c r="A144" s="4">
        <v>44520</v>
      </c>
      <c r="B144" s="7">
        <v>59697.195312999997</v>
      </c>
      <c r="C144" s="7">
        <v>4409.9311520000001</v>
      </c>
    </row>
    <row r="145" spans="1:3" x14ac:dyDescent="0.3">
      <c r="A145" s="4">
        <v>44521</v>
      </c>
      <c r="B145" s="7">
        <v>58730.476562999997</v>
      </c>
      <c r="C145" s="7">
        <v>4269.7329099999997</v>
      </c>
    </row>
    <row r="146" spans="1:3" x14ac:dyDescent="0.3">
      <c r="A146" s="4">
        <v>44522</v>
      </c>
      <c r="B146" s="7">
        <v>56289.289062999997</v>
      </c>
      <c r="C146" s="7">
        <v>4088.4577640000002</v>
      </c>
    </row>
    <row r="147" spans="1:3" x14ac:dyDescent="0.3">
      <c r="A147" s="4">
        <v>44523</v>
      </c>
      <c r="B147" s="7">
        <v>57569.074219000002</v>
      </c>
      <c r="C147" s="7">
        <v>4340.763672</v>
      </c>
    </row>
    <row r="148" spans="1:3" x14ac:dyDescent="0.3">
      <c r="A148" s="4">
        <v>44524</v>
      </c>
      <c r="B148" s="7">
        <v>56280.425780999998</v>
      </c>
      <c r="C148" s="7">
        <v>4239.9814450000003</v>
      </c>
    </row>
    <row r="149" spans="1:3" x14ac:dyDescent="0.3">
      <c r="A149" s="4">
        <v>44525</v>
      </c>
      <c r="B149" s="7">
        <v>57274.679687999997</v>
      </c>
      <c r="C149" s="7">
        <v>4274.7431640000004</v>
      </c>
    </row>
    <row r="150" spans="1:3" x14ac:dyDescent="0.3">
      <c r="A150" s="4">
        <v>44526</v>
      </c>
      <c r="B150" s="7">
        <v>53569.765625</v>
      </c>
      <c r="C150" s="7">
        <v>4030.9089359999998</v>
      </c>
    </row>
    <row r="151" spans="1:3" x14ac:dyDescent="0.3">
      <c r="A151" s="4">
        <v>44527</v>
      </c>
      <c r="B151" s="7">
        <v>54815.078125</v>
      </c>
      <c r="C151" s="7">
        <v>4096.9121089999999</v>
      </c>
    </row>
    <row r="152" spans="1:3" x14ac:dyDescent="0.3">
      <c r="A152" s="4">
        <v>44528</v>
      </c>
      <c r="B152" s="7">
        <v>57248.457030999998</v>
      </c>
      <c r="C152" s="7">
        <v>4294.4536129999997</v>
      </c>
    </row>
    <row r="153" spans="1:3" x14ac:dyDescent="0.3">
      <c r="A153" s="4">
        <v>44529</v>
      </c>
      <c r="B153" s="7">
        <v>57806.566405999998</v>
      </c>
      <c r="C153" s="7">
        <v>4445.1049800000001</v>
      </c>
    </row>
    <row r="154" spans="1:3" x14ac:dyDescent="0.3">
      <c r="A154" s="4">
        <v>44530</v>
      </c>
      <c r="B154" s="7">
        <v>57005.425780999998</v>
      </c>
      <c r="C154" s="7">
        <v>4631.4790039999998</v>
      </c>
    </row>
    <row r="155" spans="1:3" x14ac:dyDescent="0.3">
      <c r="A155" s="4">
        <v>44531</v>
      </c>
      <c r="B155" s="7">
        <v>57229.828125</v>
      </c>
      <c r="C155" s="7">
        <v>4586.9902339999999</v>
      </c>
    </row>
    <row r="156" spans="1:3" x14ac:dyDescent="0.3">
      <c r="A156" s="4">
        <v>44532</v>
      </c>
      <c r="B156" s="7">
        <v>56477.816405999998</v>
      </c>
      <c r="C156" s="7">
        <v>4511.3022460000002</v>
      </c>
    </row>
    <row r="157" spans="1:3" x14ac:dyDescent="0.3">
      <c r="A157" s="4">
        <v>44533</v>
      </c>
      <c r="B157" s="7">
        <v>53598.246094000002</v>
      </c>
      <c r="C157" s="7">
        <v>4220.7060549999997</v>
      </c>
    </row>
    <row r="158" spans="1:3" x14ac:dyDescent="0.3">
      <c r="A158" s="4">
        <v>44534</v>
      </c>
      <c r="B158" s="7">
        <v>49200.703125</v>
      </c>
      <c r="C158" s="7">
        <v>4119.5874020000001</v>
      </c>
    </row>
    <row r="159" spans="1:3" x14ac:dyDescent="0.3">
      <c r="A159" s="4">
        <v>44535</v>
      </c>
      <c r="B159" s="7">
        <v>49368.847655999998</v>
      </c>
      <c r="C159" s="7">
        <v>4198.3227539999998</v>
      </c>
    </row>
    <row r="160" spans="1:3" x14ac:dyDescent="0.3">
      <c r="A160" s="4">
        <v>44536</v>
      </c>
      <c r="B160" s="7">
        <v>50582.625</v>
      </c>
      <c r="C160" s="7">
        <v>4358.7373049999997</v>
      </c>
    </row>
    <row r="161" spans="1:3" x14ac:dyDescent="0.3">
      <c r="A161" s="4">
        <v>44537</v>
      </c>
      <c r="B161" s="7">
        <v>50700.085937999997</v>
      </c>
      <c r="C161" s="7">
        <v>4315.0615230000003</v>
      </c>
    </row>
    <row r="162" spans="1:3" x14ac:dyDescent="0.3">
      <c r="A162" s="4">
        <v>44538</v>
      </c>
      <c r="B162" s="7">
        <v>50504.796875</v>
      </c>
      <c r="C162" s="7">
        <v>4439.3579099999997</v>
      </c>
    </row>
    <row r="163" spans="1:3" x14ac:dyDescent="0.3">
      <c r="A163" s="4">
        <v>44539</v>
      </c>
      <c r="B163" s="7">
        <v>47672.121094000002</v>
      </c>
      <c r="C163" s="7">
        <v>4119.8159180000002</v>
      </c>
    </row>
    <row r="164" spans="1:3" x14ac:dyDescent="0.3">
      <c r="A164" s="4">
        <v>44540</v>
      </c>
      <c r="B164" s="7">
        <v>47243.304687999997</v>
      </c>
      <c r="C164" s="7">
        <v>3908.4960940000001</v>
      </c>
    </row>
    <row r="165" spans="1:3" x14ac:dyDescent="0.3">
      <c r="A165" s="4">
        <v>44541</v>
      </c>
      <c r="B165" s="7">
        <v>49362.507812999997</v>
      </c>
      <c r="C165" s="7">
        <v>4084.452393</v>
      </c>
    </row>
    <row r="166" spans="1:3" x14ac:dyDescent="0.3">
      <c r="A166" s="4">
        <v>44542</v>
      </c>
      <c r="B166" s="7">
        <v>50098.335937999997</v>
      </c>
      <c r="C166" s="7">
        <v>4134.453125</v>
      </c>
    </row>
    <row r="167" spans="1:3" x14ac:dyDescent="0.3">
      <c r="A167" s="4">
        <v>44543</v>
      </c>
      <c r="B167" s="7">
        <v>46737.480469000002</v>
      </c>
      <c r="C167" s="7">
        <v>3784.226807</v>
      </c>
    </row>
    <row r="168" spans="1:3" x14ac:dyDescent="0.3">
      <c r="A168" s="4">
        <v>44544</v>
      </c>
      <c r="B168" s="7">
        <v>46612.632812999997</v>
      </c>
      <c r="C168" s="7">
        <v>3745.4404300000001</v>
      </c>
    </row>
    <row r="169" spans="1:3" x14ac:dyDescent="0.3">
      <c r="A169" s="4">
        <v>44545</v>
      </c>
      <c r="B169" s="7">
        <v>48896.722655999998</v>
      </c>
      <c r="C169" s="7">
        <v>4018.388672</v>
      </c>
    </row>
    <row r="170" spans="1:3" x14ac:dyDescent="0.3">
      <c r="A170" s="4">
        <v>44546</v>
      </c>
      <c r="B170" s="7">
        <v>47665.425780999998</v>
      </c>
      <c r="C170" s="7">
        <v>3962.4697270000001</v>
      </c>
    </row>
    <row r="171" spans="1:3" x14ac:dyDescent="0.3">
      <c r="A171" s="4">
        <v>44547</v>
      </c>
      <c r="B171" s="7">
        <v>46202.144530999998</v>
      </c>
      <c r="C171" s="7">
        <v>3879.4865719999998</v>
      </c>
    </row>
    <row r="172" spans="1:3" x14ac:dyDescent="0.3">
      <c r="A172" s="4">
        <v>44548</v>
      </c>
      <c r="B172" s="7">
        <v>46848.777344000002</v>
      </c>
      <c r="C172" s="7">
        <v>3960.860107</v>
      </c>
    </row>
    <row r="173" spans="1:3" x14ac:dyDescent="0.3">
      <c r="A173" s="4">
        <v>44549</v>
      </c>
      <c r="B173" s="7">
        <v>46707.015625</v>
      </c>
      <c r="C173" s="7">
        <v>3922.592529</v>
      </c>
    </row>
    <row r="174" spans="1:3" x14ac:dyDescent="0.3">
      <c r="A174" s="4">
        <v>44550</v>
      </c>
      <c r="B174" s="7">
        <v>46880.277344000002</v>
      </c>
      <c r="C174" s="7">
        <v>3933.844482</v>
      </c>
    </row>
    <row r="175" spans="1:3" x14ac:dyDescent="0.3">
      <c r="A175" s="4">
        <v>44551</v>
      </c>
      <c r="B175" s="7">
        <v>48936.613280999998</v>
      </c>
      <c r="C175" s="7">
        <v>4020.26001</v>
      </c>
    </row>
    <row r="176" spans="1:3" x14ac:dyDescent="0.3">
      <c r="A176" s="4">
        <v>44552</v>
      </c>
      <c r="B176" s="7">
        <v>48628.511719000002</v>
      </c>
      <c r="C176" s="7">
        <v>3982.0996089999999</v>
      </c>
    </row>
    <row r="177" spans="1:3" x14ac:dyDescent="0.3">
      <c r="A177" s="4">
        <v>44553</v>
      </c>
      <c r="B177" s="7">
        <v>50784.539062999997</v>
      </c>
      <c r="C177" s="7">
        <v>4108.015625</v>
      </c>
    </row>
    <row r="178" spans="1:3" x14ac:dyDescent="0.3">
      <c r="A178" s="4">
        <v>44554</v>
      </c>
      <c r="B178" s="7">
        <v>50822.195312999997</v>
      </c>
      <c r="C178" s="7">
        <v>4047.9829100000002</v>
      </c>
    </row>
    <row r="179" spans="1:3" x14ac:dyDescent="0.3">
      <c r="A179" s="4">
        <v>44555</v>
      </c>
      <c r="B179" s="7">
        <v>50429.859375</v>
      </c>
      <c r="C179" s="7">
        <v>4093.2810060000002</v>
      </c>
    </row>
    <row r="180" spans="1:3" x14ac:dyDescent="0.3">
      <c r="A180" s="4">
        <v>44556</v>
      </c>
      <c r="B180" s="7">
        <v>50809.515625</v>
      </c>
      <c r="C180" s="7">
        <v>4067.328125</v>
      </c>
    </row>
    <row r="181" spans="1:3" x14ac:dyDescent="0.3">
      <c r="A181" s="4">
        <v>44557</v>
      </c>
      <c r="B181" s="7">
        <v>50640.417969000002</v>
      </c>
      <c r="C181" s="7">
        <v>4037.547607</v>
      </c>
    </row>
    <row r="182" spans="1:3" x14ac:dyDescent="0.3">
      <c r="A182" s="4">
        <v>44558</v>
      </c>
      <c r="B182" s="7">
        <v>47588.855469000002</v>
      </c>
      <c r="C182" s="7">
        <v>3800.8930660000001</v>
      </c>
    </row>
    <row r="183" spans="1:3" x14ac:dyDescent="0.3">
      <c r="A183" s="4">
        <v>44559</v>
      </c>
      <c r="B183" s="7">
        <v>46444.710937999997</v>
      </c>
      <c r="C183" s="7">
        <v>3628.5317380000001</v>
      </c>
    </row>
    <row r="184" spans="1:3" x14ac:dyDescent="0.3">
      <c r="A184" s="4">
        <v>44560</v>
      </c>
      <c r="B184" s="7">
        <v>47178.125</v>
      </c>
      <c r="C184" s="7">
        <v>3713.8520509999998</v>
      </c>
    </row>
    <row r="185" spans="1:3" x14ac:dyDescent="0.3">
      <c r="A185" s="4">
        <v>44561</v>
      </c>
      <c r="B185" s="7">
        <v>46306.445312999997</v>
      </c>
      <c r="C185" s="7">
        <v>3682.6328130000002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4392C-AF3A-41B1-9B88-16AD13C0CC08}">
  <dimension ref="A1:H185"/>
  <sheetViews>
    <sheetView workbookViewId="0">
      <selection activeCell="G3" sqref="G3"/>
    </sheetView>
  </sheetViews>
  <sheetFormatPr defaultRowHeight="18.75" x14ac:dyDescent="0.3"/>
  <cols>
    <col min="1" max="1" width="10.59765625"/>
    <col min="2" max="2" width="8.69921875" style="7" bestFit="1" customWidth="1"/>
    <col min="3" max="3" width="10.5" style="7" bestFit="1" customWidth="1"/>
    <col min="6" max="6" width="8.796875" style="18"/>
    <col min="7" max="7" width="16.19921875" bestFit="1" customWidth="1"/>
  </cols>
  <sheetData>
    <row r="1" spans="1:8" x14ac:dyDescent="0.3">
      <c r="A1" t="s">
        <v>14</v>
      </c>
      <c r="B1" s="5" t="s">
        <v>15</v>
      </c>
      <c r="C1" s="6" t="s">
        <v>16</v>
      </c>
      <c r="G1" t="s">
        <v>24</v>
      </c>
      <c r="H1" t="s">
        <v>25</v>
      </c>
    </row>
    <row r="2" spans="1:8" x14ac:dyDescent="0.3">
      <c r="A2" s="4">
        <v>44378</v>
      </c>
      <c r="B2" s="7">
        <v>33572.117187999997</v>
      </c>
      <c r="C2" s="7">
        <v>2113.6054690000001</v>
      </c>
      <c r="E2" t="s">
        <v>8</v>
      </c>
      <c r="F2" s="18">
        <f>INTERCEPT(C2:C185,B2:B185)</f>
        <v>-318.44860877646806</v>
      </c>
      <c r="G2" s="19">
        <f>B2*$F$3+$F$2</f>
        <v>2282.6408798880179</v>
      </c>
      <c r="H2" s="19">
        <f>C2-G2</f>
        <v>-169.03541088801785</v>
      </c>
    </row>
    <row r="3" spans="1:8" x14ac:dyDescent="0.3">
      <c r="A3" s="4">
        <v>44379</v>
      </c>
      <c r="B3" s="7">
        <v>33897.046875</v>
      </c>
      <c r="C3" s="7">
        <v>2150.0402829999998</v>
      </c>
      <c r="E3" t="s">
        <v>7</v>
      </c>
      <c r="F3" s="18">
        <f>SLOPE(C2:C185,B2:B185)</f>
        <v>7.7477672143781817E-2</v>
      </c>
      <c r="G3" s="19">
        <f t="shared" ref="G3:G66" si="0">B3*$F$3+$F$2</f>
        <v>2307.8156756471858</v>
      </c>
      <c r="H3" s="19">
        <f t="shared" ref="H3:H66" si="1">C3-G3</f>
        <v>-157.77539264718598</v>
      </c>
    </row>
    <row r="4" spans="1:8" x14ac:dyDescent="0.3">
      <c r="A4" s="4">
        <v>44380</v>
      </c>
      <c r="B4" s="7">
        <v>34668.546875</v>
      </c>
      <c r="C4" s="7">
        <v>2226.1142580000001</v>
      </c>
      <c r="G4" s="19">
        <f t="shared" si="0"/>
        <v>2367.5896997061136</v>
      </c>
      <c r="H4" s="19">
        <f t="shared" si="1"/>
        <v>-141.47544170611354</v>
      </c>
    </row>
    <row r="5" spans="1:8" x14ac:dyDescent="0.3">
      <c r="A5" s="4">
        <v>44381</v>
      </c>
      <c r="B5" s="7">
        <v>35287.78125</v>
      </c>
      <c r="C5" s="7">
        <v>2321.7241210000002</v>
      </c>
      <c r="G5" s="19">
        <f t="shared" si="0"/>
        <v>2415.5665375925232</v>
      </c>
      <c r="H5" s="19">
        <f t="shared" si="1"/>
        <v>-93.842416592523023</v>
      </c>
    </row>
    <row r="6" spans="1:8" x14ac:dyDescent="0.3">
      <c r="A6" s="4">
        <v>44382</v>
      </c>
      <c r="B6" s="7">
        <v>33746.003905999998</v>
      </c>
      <c r="C6" s="7">
        <v>2198.5825199999999</v>
      </c>
      <c r="G6" s="19">
        <f t="shared" si="0"/>
        <v>2296.1132180153804</v>
      </c>
      <c r="H6" s="19">
        <f t="shared" si="1"/>
        <v>-97.530698015380494</v>
      </c>
    </row>
    <row r="7" spans="1:8" x14ac:dyDescent="0.3">
      <c r="A7" s="4">
        <v>44383</v>
      </c>
      <c r="B7" s="7">
        <v>34235.195312999997</v>
      </c>
      <c r="C7" s="7">
        <v>2324.679443</v>
      </c>
      <c r="G7" s="19">
        <f t="shared" si="0"/>
        <v>2334.0146294624815</v>
      </c>
      <c r="H7" s="19">
        <f t="shared" si="1"/>
        <v>-9.335186462481488</v>
      </c>
    </row>
    <row r="8" spans="1:8" x14ac:dyDescent="0.3">
      <c r="A8" s="4">
        <v>44384</v>
      </c>
      <c r="B8" s="7">
        <v>33855.328125</v>
      </c>
      <c r="C8" s="7">
        <v>2315.161865</v>
      </c>
      <c r="G8" s="19">
        <f t="shared" si="0"/>
        <v>2304.5834040124373</v>
      </c>
      <c r="H8" s="19">
        <f t="shared" si="1"/>
        <v>10.578460987562721</v>
      </c>
    </row>
    <row r="9" spans="1:8" x14ac:dyDescent="0.3">
      <c r="A9" s="4">
        <v>44385</v>
      </c>
      <c r="B9" s="7">
        <v>32877.371094000002</v>
      </c>
      <c r="C9" s="7">
        <v>2120.0263669999999</v>
      </c>
      <c r="G9" s="19">
        <f t="shared" si="0"/>
        <v>2228.8135697939133</v>
      </c>
      <c r="H9" s="19">
        <f t="shared" si="1"/>
        <v>-108.78720279391337</v>
      </c>
    </row>
    <row r="10" spans="1:8" x14ac:dyDescent="0.3">
      <c r="A10" s="4">
        <v>44386</v>
      </c>
      <c r="B10" s="7">
        <v>33798.011719000002</v>
      </c>
      <c r="C10" s="7">
        <v>2146.6923830000001</v>
      </c>
      <c r="G10" s="19">
        <f t="shared" si="0"/>
        <v>2300.1426622999097</v>
      </c>
      <c r="H10" s="19">
        <f t="shared" si="1"/>
        <v>-153.45027929990965</v>
      </c>
    </row>
    <row r="11" spans="1:8" x14ac:dyDescent="0.3">
      <c r="A11" s="4">
        <v>44387</v>
      </c>
      <c r="B11" s="7">
        <v>33520.519530999998</v>
      </c>
      <c r="C11" s="7">
        <v>2111.4035640000002</v>
      </c>
      <c r="G11" s="19">
        <f t="shared" si="0"/>
        <v>2278.6432135355849</v>
      </c>
      <c r="H11" s="19">
        <f t="shared" si="1"/>
        <v>-167.2396495355847</v>
      </c>
    </row>
    <row r="12" spans="1:8" x14ac:dyDescent="0.3">
      <c r="A12" s="4">
        <v>44388</v>
      </c>
      <c r="B12" s="7">
        <v>34240.1875</v>
      </c>
      <c r="C12" s="7">
        <v>2139.6647950000001</v>
      </c>
      <c r="G12" s="19">
        <f t="shared" si="0"/>
        <v>2334.4014124901482</v>
      </c>
      <c r="H12" s="19">
        <f t="shared" si="1"/>
        <v>-194.73661749014809</v>
      </c>
    </row>
    <row r="13" spans="1:8" x14ac:dyDescent="0.3">
      <c r="A13" s="4">
        <v>44389</v>
      </c>
      <c r="B13" s="7">
        <v>33155.847655999998</v>
      </c>
      <c r="C13" s="7">
        <v>2036.7210689999999</v>
      </c>
      <c r="G13" s="19">
        <f t="shared" si="0"/>
        <v>2250.3892855642766</v>
      </c>
      <c r="H13" s="19">
        <f t="shared" si="1"/>
        <v>-213.66821656427669</v>
      </c>
    </row>
    <row r="14" spans="1:8" x14ac:dyDescent="0.3">
      <c r="A14" s="4">
        <v>44390</v>
      </c>
      <c r="B14" s="7">
        <v>32702.025390999999</v>
      </c>
      <c r="C14" s="7">
        <v>1940.0839840000001</v>
      </c>
      <c r="G14" s="19">
        <f t="shared" si="0"/>
        <v>2215.2281929050582</v>
      </c>
      <c r="H14" s="19">
        <f t="shared" si="1"/>
        <v>-275.14420890505812</v>
      </c>
    </row>
    <row r="15" spans="1:8" x14ac:dyDescent="0.3">
      <c r="A15" s="4">
        <v>44391</v>
      </c>
      <c r="B15" s="7">
        <v>32822.347655999998</v>
      </c>
      <c r="C15" s="7">
        <v>1994.3312989999999</v>
      </c>
      <c r="G15" s="19">
        <f t="shared" si="0"/>
        <v>2224.5504819043254</v>
      </c>
      <c r="H15" s="19">
        <f t="shared" si="1"/>
        <v>-230.21918290432541</v>
      </c>
    </row>
    <row r="16" spans="1:8" x14ac:dyDescent="0.3">
      <c r="A16" s="4">
        <v>44392</v>
      </c>
      <c r="B16" s="7">
        <v>31780.730468999998</v>
      </c>
      <c r="C16" s="7">
        <v>1911.175659</v>
      </c>
      <c r="G16" s="19">
        <f t="shared" si="0"/>
        <v>2143.8484069906112</v>
      </c>
      <c r="H16" s="19">
        <f t="shared" si="1"/>
        <v>-232.67274799061124</v>
      </c>
    </row>
    <row r="17" spans="1:8" x14ac:dyDescent="0.3">
      <c r="A17" s="4">
        <v>44393</v>
      </c>
      <c r="B17" s="7">
        <v>31421.539063</v>
      </c>
      <c r="C17" s="7">
        <v>1880.3829350000001</v>
      </c>
      <c r="G17" s="19">
        <f t="shared" si="0"/>
        <v>2116.0190929996793</v>
      </c>
      <c r="H17" s="19">
        <f t="shared" si="1"/>
        <v>-235.6361579996792</v>
      </c>
    </row>
    <row r="18" spans="1:8" x14ac:dyDescent="0.3">
      <c r="A18" s="4">
        <v>44394</v>
      </c>
      <c r="B18" s="7">
        <v>31533.068359000001</v>
      </c>
      <c r="C18" s="7">
        <v>1898.8251949999999</v>
      </c>
      <c r="G18" s="19">
        <f t="shared" si="0"/>
        <v>2124.6601232295943</v>
      </c>
      <c r="H18" s="19">
        <f t="shared" si="1"/>
        <v>-225.83492822959442</v>
      </c>
    </row>
    <row r="19" spans="1:8" x14ac:dyDescent="0.3">
      <c r="A19" s="4">
        <v>44395</v>
      </c>
      <c r="B19" s="7">
        <v>31796.810547000001</v>
      </c>
      <c r="C19" s="7">
        <v>1895.552124</v>
      </c>
      <c r="G19" s="19">
        <f t="shared" si="0"/>
        <v>2145.0942540019419</v>
      </c>
      <c r="H19" s="19">
        <f t="shared" si="1"/>
        <v>-249.54213000194181</v>
      </c>
    </row>
    <row r="20" spans="1:8" x14ac:dyDescent="0.3">
      <c r="A20" s="4">
        <v>44396</v>
      </c>
      <c r="B20" s="7">
        <v>30817.832031000002</v>
      </c>
      <c r="C20" s="7">
        <v>1817.2966309999999</v>
      </c>
      <c r="G20" s="19">
        <f t="shared" si="0"/>
        <v>2069.2452775034876</v>
      </c>
      <c r="H20" s="19">
        <f t="shared" si="1"/>
        <v>-251.94864650348768</v>
      </c>
    </row>
    <row r="21" spans="1:8" x14ac:dyDescent="0.3">
      <c r="A21" s="4">
        <v>44397</v>
      </c>
      <c r="B21" s="7">
        <v>29807.347656000002</v>
      </c>
      <c r="C21" s="7">
        <v>1787.5107419999999</v>
      </c>
      <c r="G21" s="19">
        <f t="shared" si="0"/>
        <v>1990.9553003908236</v>
      </c>
      <c r="H21" s="19">
        <f t="shared" si="1"/>
        <v>-203.44455839082366</v>
      </c>
    </row>
    <row r="22" spans="1:8" x14ac:dyDescent="0.3">
      <c r="A22" s="4">
        <v>44398</v>
      </c>
      <c r="B22" s="7">
        <v>32110.693359000001</v>
      </c>
      <c r="C22" s="7">
        <v>1990.9708250000001</v>
      </c>
      <c r="G22" s="19">
        <f t="shared" si="0"/>
        <v>2169.4131636016459</v>
      </c>
      <c r="H22" s="19">
        <f t="shared" si="1"/>
        <v>-178.44233860164582</v>
      </c>
    </row>
    <row r="23" spans="1:8" x14ac:dyDescent="0.3">
      <c r="A23" s="4">
        <v>44399</v>
      </c>
      <c r="B23" s="7">
        <v>32313.105468999998</v>
      </c>
      <c r="C23" s="7">
        <v>2025.202759</v>
      </c>
      <c r="G23" s="19">
        <f t="shared" si="0"/>
        <v>2185.0955826981572</v>
      </c>
      <c r="H23" s="19">
        <f t="shared" si="1"/>
        <v>-159.89282369815714</v>
      </c>
    </row>
    <row r="24" spans="1:8" x14ac:dyDescent="0.3">
      <c r="A24" s="4">
        <v>44400</v>
      </c>
      <c r="B24" s="7">
        <v>33581.550780999998</v>
      </c>
      <c r="C24" s="7">
        <v>2124.7766109999998</v>
      </c>
      <c r="G24" s="19">
        <f t="shared" si="0"/>
        <v>2283.37177271361</v>
      </c>
      <c r="H24" s="19">
        <f t="shared" si="1"/>
        <v>-158.5951617136102</v>
      </c>
    </row>
    <row r="25" spans="1:8" x14ac:dyDescent="0.3">
      <c r="A25" s="4">
        <v>44401</v>
      </c>
      <c r="B25" s="7">
        <v>34292.445312999997</v>
      </c>
      <c r="C25" s="7">
        <v>2189.21875</v>
      </c>
      <c r="G25" s="19">
        <f t="shared" si="0"/>
        <v>2338.4502261927132</v>
      </c>
      <c r="H25" s="19">
        <f t="shared" si="1"/>
        <v>-149.23147619271322</v>
      </c>
    </row>
    <row r="26" spans="1:8" x14ac:dyDescent="0.3">
      <c r="A26" s="4">
        <v>44402</v>
      </c>
      <c r="B26" s="7">
        <v>35350.1875</v>
      </c>
      <c r="C26" s="7">
        <v>2191.373779</v>
      </c>
      <c r="G26" s="19">
        <f t="shared" si="0"/>
        <v>2420.4016285697462</v>
      </c>
      <c r="H26" s="19">
        <f t="shared" si="1"/>
        <v>-229.02784956974619</v>
      </c>
    </row>
    <row r="27" spans="1:8" x14ac:dyDescent="0.3">
      <c r="A27" s="4">
        <v>44403</v>
      </c>
      <c r="B27" s="7">
        <v>37337.535155999998</v>
      </c>
      <c r="C27" s="7">
        <v>2233.3666990000002</v>
      </c>
      <c r="G27" s="19">
        <f t="shared" si="0"/>
        <v>2574.3766986970272</v>
      </c>
      <c r="H27" s="19">
        <f t="shared" si="1"/>
        <v>-341.00999969702707</v>
      </c>
    </row>
    <row r="28" spans="1:8" x14ac:dyDescent="0.3">
      <c r="A28" s="4">
        <v>44404</v>
      </c>
      <c r="B28" s="7">
        <v>39406.941405999998</v>
      </c>
      <c r="C28" s="7">
        <v>2298.3334960000002</v>
      </c>
      <c r="G28" s="19">
        <f t="shared" si="0"/>
        <v>2734.7094776668205</v>
      </c>
      <c r="H28" s="19">
        <f t="shared" si="1"/>
        <v>-436.37598166682028</v>
      </c>
    </row>
    <row r="29" spans="1:8" x14ac:dyDescent="0.3">
      <c r="A29" s="4">
        <v>44405</v>
      </c>
      <c r="B29" s="7">
        <v>39995.90625</v>
      </c>
      <c r="C29" s="7">
        <v>2296.5454100000002</v>
      </c>
      <c r="G29" s="19">
        <f t="shared" si="0"/>
        <v>2780.3411027544662</v>
      </c>
      <c r="H29" s="19">
        <f t="shared" si="1"/>
        <v>-483.79569275446602</v>
      </c>
    </row>
    <row r="30" spans="1:8" x14ac:dyDescent="0.3">
      <c r="A30" s="4">
        <v>44406</v>
      </c>
      <c r="B30" s="7">
        <v>40008.421875</v>
      </c>
      <c r="C30" s="7">
        <v>2380.9567870000001</v>
      </c>
      <c r="G30" s="19">
        <f t="shared" si="0"/>
        <v>2781.3107842448903</v>
      </c>
      <c r="H30" s="19">
        <f t="shared" si="1"/>
        <v>-400.35399724489025</v>
      </c>
    </row>
    <row r="31" spans="1:8" x14ac:dyDescent="0.3">
      <c r="A31" s="4">
        <v>44407</v>
      </c>
      <c r="B31" s="7">
        <v>42235.546875</v>
      </c>
      <c r="C31" s="7">
        <v>2466.9614259999998</v>
      </c>
      <c r="G31" s="19">
        <f t="shared" si="0"/>
        <v>2953.8632448181106</v>
      </c>
      <c r="H31" s="19">
        <f t="shared" si="1"/>
        <v>-486.90181881811077</v>
      </c>
    </row>
    <row r="32" spans="1:8" x14ac:dyDescent="0.3">
      <c r="A32" s="4">
        <v>44408</v>
      </c>
      <c r="B32" s="7">
        <v>41626.195312999997</v>
      </c>
      <c r="C32" s="7">
        <v>2536.209961</v>
      </c>
      <c r="G32" s="19">
        <f t="shared" si="0"/>
        <v>2906.6521042771728</v>
      </c>
      <c r="H32" s="19">
        <f t="shared" si="1"/>
        <v>-370.44214327717282</v>
      </c>
    </row>
    <row r="33" spans="1:8" x14ac:dyDescent="0.3">
      <c r="A33" s="4">
        <v>44409</v>
      </c>
      <c r="B33" s="7">
        <v>39974.894530999998</v>
      </c>
      <c r="C33" s="7">
        <v>2561.8520509999998</v>
      </c>
      <c r="G33" s="19">
        <f t="shared" si="0"/>
        <v>2778.7131636786066</v>
      </c>
      <c r="H33" s="19">
        <f t="shared" si="1"/>
        <v>-216.86111267860679</v>
      </c>
    </row>
    <row r="34" spans="1:8" x14ac:dyDescent="0.3">
      <c r="A34" s="4">
        <v>44410</v>
      </c>
      <c r="B34" s="7">
        <v>39201.945312999997</v>
      </c>
      <c r="C34" s="7">
        <v>2610.1533199999999</v>
      </c>
      <c r="G34" s="19">
        <f t="shared" si="0"/>
        <v>2718.82685758261</v>
      </c>
      <c r="H34" s="19">
        <f t="shared" si="1"/>
        <v>-108.67353758261015</v>
      </c>
    </row>
    <row r="35" spans="1:8" x14ac:dyDescent="0.3">
      <c r="A35" s="4">
        <v>44411</v>
      </c>
      <c r="B35" s="7">
        <v>38152.980469000002</v>
      </c>
      <c r="C35" s="7">
        <v>2502.3496089999999</v>
      </c>
      <c r="G35" s="19">
        <f t="shared" si="0"/>
        <v>2637.5555033088253</v>
      </c>
      <c r="H35" s="19">
        <f t="shared" si="1"/>
        <v>-135.20589430882546</v>
      </c>
    </row>
    <row r="36" spans="1:8" x14ac:dyDescent="0.3">
      <c r="A36" s="4">
        <v>44412</v>
      </c>
      <c r="B36" s="7">
        <v>39747.503905999998</v>
      </c>
      <c r="C36" s="7">
        <v>2724.6198730000001</v>
      </c>
      <c r="G36" s="19">
        <f t="shared" si="0"/>
        <v>2761.0954673862871</v>
      </c>
      <c r="H36" s="19">
        <f t="shared" si="1"/>
        <v>-36.475594386286957</v>
      </c>
    </row>
    <row r="37" spans="1:8" x14ac:dyDescent="0.3">
      <c r="A37" s="4">
        <v>44413</v>
      </c>
      <c r="B37" s="7">
        <v>40869.554687999997</v>
      </c>
      <c r="C37" s="7">
        <v>2827.328857</v>
      </c>
      <c r="G37" s="19">
        <f t="shared" si="0"/>
        <v>2848.0293500027569</v>
      </c>
      <c r="H37" s="19">
        <f t="shared" si="1"/>
        <v>-20.700493002756957</v>
      </c>
    </row>
    <row r="38" spans="1:8" x14ac:dyDescent="0.3">
      <c r="A38" s="4">
        <v>44414</v>
      </c>
      <c r="B38" s="7">
        <v>42816.5</v>
      </c>
      <c r="C38" s="7">
        <v>2890.9416500000002</v>
      </c>
      <c r="G38" s="19">
        <f t="shared" si="0"/>
        <v>2998.8741405677661</v>
      </c>
      <c r="H38" s="19">
        <f t="shared" si="1"/>
        <v>-107.93249056776585</v>
      </c>
    </row>
    <row r="39" spans="1:8" x14ac:dyDescent="0.3">
      <c r="A39" s="4">
        <v>44415</v>
      </c>
      <c r="B39" s="7">
        <v>44555.800780999998</v>
      </c>
      <c r="C39" s="7">
        <v>3157.2387699999999</v>
      </c>
      <c r="G39" s="19">
        <f t="shared" si="0"/>
        <v>3133.6311162375077</v>
      </c>
      <c r="H39" s="19">
        <f t="shared" si="1"/>
        <v>23.607653762492191</v>
      </c>
    </row>
    <row r="40" spans="1:8" x14ac:dyDescent="0.3">
      <c r="A40" s="4">
        <v>44416</v>
      </c>
      <c r="B40" s="7">
        <v>43798.117187999997</v>
      </c>
      <c r="C40" s="7">
        <v>3013.7326659999999</v>
      </c>
      <c r="G40" s="19">
        <f t="shared" si="0"/>
        <v>3074.9275552303311</v>
      </c>
      <c r="H40" s="19">
        <f t="shared" si="1"/>
        <v>-61.194889230331228</v>
      </c>
    </row>
    <row r="41" spans="1:8" x14ac:dyDescent="0.3">
      <c r="A41" s="4">
        <v>44417</v>
      </c>
      <c r="B41" s="7">
        <v>46365.402344000002</v>
      </c>
      <c r="C41" s="7">
        <v>3167.8562010000001</v>
      </c>
      <c r="G41" s="19">
        <f t="shared" si="0"/>
        <v>3273.8348328464972</v>
      </c>
      <c r="H41" s="19">
        <f t="shared" si="1"/>
        <v>-105.97863184649714</v>
      </c>
    </row>
    <row r="42" spans="1:8" x14ac:dyDescent="0.3">
      <c r="A42" s="4">
        <v>44418</v>
      </c>
      <c r="B42" s="7">
        <v>45585.03125</v>
      </c>
      <c r="C42" s="7">
        <v>3141.6911620000001</v>
      </c>
      <c r="G42" s="19">
        <f t="shared" si="0"/>
        <v>3213.3734970750806</v>
      </c>
      <c r="H42" s="19">
        <f t="shared" si="1"/>
        <v>-71.682335075080573</v>
      </c>
    </row>
    <row r="43" spans="1:8" x14ac:dyDescent="0.3">
      <c r="A43" s="4">
        <v>44419</v>
      </c>
      <c r="B43" s="7">
        <v>45593.636719000002</v>
      </c>
      <c r="C43" s="7">
        <v>3164.2451169999999</v>
      </c>
      <c r="G43" s="19">
        <f t="shared" si="0"/>
        <v>3214.0402287809061</v>
      </c>
      <c r="H43" s="19">
        <f t="shared" si="1"/>
        <v>-49.795111780906154</v>
      </c>
    </row>
    <row r="44" spans="1:8" x14ac:dyDescent="0.3">
      <c r="A44" s="4">
        <v>44420</v>
      </c>
      <c r="B44" s="7">
        <v>44428.289062999997</v>
      </c>
      <c r="C44" s="7">
        <v>3043.414307</v>
      </c>
      <c r="G44" s="19">
        <f t="shared" si="0"/>
        <v>3123.7518051558131</v>
      </c>
      <c r="H44" s="19">
        <f t="shared" si="1"/>
        <v>-80.337498155813137</v>
      </c>
    </row>
    <row r="45" spans="1:8" x14ac:dyDescent="0.3">
      <c r="A45" s="4">
        <v>44421</v>
      </c>
      <c r="B45" s="7">
        <v>47793.320312999997</v>
      </c>
      <c r="C45" s="7">
        <v>3322.2116700000001</v>
      </c>
      <c r="G45" s="19">
        <f t="shared" si="0"/>
        <v>3384.4665930968936</v>
      </c>
      <c r="H45" s="19">
        <f t="shared" si="1"/>
        <v>-62.254923096893435</v>
      </c>
    </row>
    <row r="46" spans="1:8" x14ac:dyDescent="0.3">
      <c r="A46" s="4">
        <v>44422</v>
      </c>
      <c r="B46" s="7">
        <v>47096.945312999997</v>
      </c>
      <c r="C46" s="7">
        <v>3265.4433589999999</v>
      </c>
      <c r="G46" s="19">
        <f t="shared" si="0"/>
        <v>3330.5130791577676</v>
      </c>
      <c r="H46" s="19">
        <f t="shared" si="1"/>
        <v>-65.069720157767733</v>
      </c>
    </row>
    <row r="47" spans="1:8" x14ac:dyDescent="0.3">
      <c r="A47" s="4">
        <v>44423</v>
      </c>
      <c r="B47" s="7">
        <v>47047.003905999998</v>
      </c>
      <c r="C47" s="7">
        <v>3310.5041500000002</v>
      </c>
      <c r="G47" s="19">
        <f t="shared" si="0"/>
        <v>3326.6437351998225</v>
      </c>
      <c r="H47" s="19">
        <f t="shared" si="1"/>
        <v>-16.13958519982225</v>
      </c>
    </row>
    <row r="48" spans="1:8" x14ac:dyDescent="0.3">
      <c r="A48" s="4">
        <v>44424</v>
      </c>
      <c r="B48" s="7">
        <v>46004.484375</v>
      </c>
      <c r="C48" s="7">
        <v>3156.5095209999999</v>
      </c>
      <c r="G48" s="19">
        <f t="shared" si="0"/>
        <v>3245.8717487735153</v>
      </c>
      <c r="H48" s="19">
        <f t="shared" si="1"/>
        <v>-89.362227773515315</v>
      </c>
    </row>
    <row r="49" spans="1:8" x14ac:dyDescent="0.3">
      <c r="A49" s="4">
        <v>44425</v>
      </c>
      <c r="B49" s="7">
        <v>44695.359375</v>
      </c>
      <c r="C49" s="7">
        <v>3014.8459469999998</v>
      </c>
      <c r="G49" s="19">
        <f t="shared" si="0"/>
        <v>3144.443791228287</v>
      </c>
      <c r="H49" s="19">
        <f t="shared" si="1"/>
        <v>-129.59784422828716</v>
      </c>
    </row>
    <row r="50" spans="1:8" x14ac:dyDescent="0.3">
      <c r="A50" s="4">
        <v>44426</v>
      </c>
      <c r="B50" s="7">
        <v>44801.1875</v>
      </c>
      <c r="C50" s="7">
        <v>3020.0898440000001</v>
      </c>
      <c r="G50" s="19">
        <f t="shared" si="0"/>
        <v>3152.6431080006282</v>
      </c>
      <c r="H50" s="19">
        <f t="shared" si="1"/>
        <v>-132.55326400062813</v>
      </c>
    </row>
    <row r="51" spans="1:8" x14ac:dyDescent="0.3">
      <c r="A51" s="4">
        <v>44427</v>
      </c>
      <c r="B51" s="7">
        <v>46717.578125</v>
      </c>
      <c r="C51" s="7">
        <v>3182.7021479999999</v>
      </c>
      <c r="G51" s="19">
        <f t="shared" si="0"/>
        <v>3301.1205925437953</v>
      </c>
      <c r="H51" s="19">
        <f t="shared" si="1"/>
        <v>-118.41844454379543</v>
      </c>
    </row>
    <row r="52" spans="1:8" x14ac:dyDescent="0.3">
      <c r="A52" s="4">
        <v>44428</v>
      </c>
      <c r="B52" s="7">
        <v>49339.175780999998</v>
      </c>
      <c r="C52" s="7">
        <v>3286.9353030000002</v>
      </c>
      <c r="G52" s="19">
        <f t="shared" si="0"/>
        <v>3504.2358762282702</v>
      </c>
      <c r="H52" s="19">
        <f t="shared" si="1"/>
        <v>-217.30057322826997</v>
      </c>
    </row>
    <row r="53" spans="1:8" x14ac:dyDescent="0.3">
      <c r="A53" s="4">
        <v>44429</v>
      </c>
      <c r="B53" s="7">
        <v>48905.492187999997</v>
      </c>
      <c r="C53" s="7">
        <v>3226.0839839999999</v>
      </c>
      <c r="G53" s="19">
        <f t="shared" si="0"/>
        <v>3470.6350809956784</v>
      </c>
      <c r="H53" s="19">
        <f t="shared" si="1"/>
        <v>-244.55109699567856</v>
      </c>
    </row>
    <row r="54" spans="1:8" x14ac:dyDescent="0.3">
      <c r="A54" s="4">
        <v>44430</v>
      </c>
      <c r="B54" s="7">
        <v>49321.652344000002</v>
      </c>
      <c r="C54" s="7">
        <v>3242.1154790000001</v>
      </c>
      <c r="G54" s="19">
        <f t="shared" si="0"/>
        <v>3502.8782011215521</v>
      </c>
      <c r="H54" s="19">
        <f t="shared" si="1"/>
        <v>-260.76272212155209</v>
      </c>
    </row>
    <row r="55" spans="1:8" x14ac:dyDescent="0.3">
      <c r="A55" s="4">
        <v>44431</v>
      </c>
      <c r="B55" s="7">
        <v>49546.148437999997</v>
      </c>
      <c r="C55" s="7">
        <v>3319.2573240000002</v>
      </c>
      <c r="G55" s="19">
        <f t="shared" si="0"/>
        <v>3520.2716358900434</v>
      </c>
      <c r="H55" s="19">
        <f t="shared" si="1"/>
        <v>-201.01431189004325</v>
      </c>
    </row>
    <row r="56" spans="1:8" x14ac:dyDescent="0.3">
      <c r="A56" s="4">
        <v>44432</v>
      </c>
      <c r="B56" s="7">
        <v>47706.117187999997</v>
      </c>
      <c r="C56" s="7">
        <v>3172.4562989999999</v>
      </c>
      <c r="G56" s="19">
        <f t="shared" si="0"/>
        <v>3377.7102979682304</v>
      </c>
      <c r="H56" s="19">
        <f t="shared" si="1"/>
        <v>-205.25399896823046</v>
      </c>
    </row>
    <row r="57" spans="1:8" x14ac:dyDescent="0.3">
      <c r="A57" s="4">
        <v>44433</v>
      </c>
      <c r="B57" s="7">
        <v>48960.789062999997</v>
      </c>
      <c r="C57" s="7">
        <v>3224.9152829999998</v>
      </c>
      <c r="G57" s="19">
        <f t="shared" si="0"/>
        <v>3474.9193541475042</v>
      </c>
      <c r="H57" s="19">
        <f t="shared" si="1"/>
        <v>-250.00407114750442</v>
      </c>
    </row>
    <row r="58" spans="1:8" x14ac:dyDescent="0.3">
      <c r="A58" s="4">
        <v>44434</v>
      </c>
      <c r="B58" s="7">
        <v>46942.21875</v>
      </c>
      <c r="C58" s="7">
        <v>3100.3254390000002</v>
      </c>
      <c r="G58" s="19">
        <f t="shared" si="0"/>
        <v>3318.5252252377195</v>
      </c>
      <c r="H58" s="19">
        <f t="shared" si="1"/>
        <v>-218.19978623771931</v>
      </c>
    </row>
    <row r="59" spans="1:8" x14ac:dyDescent="0.3">
      <c r="A59" s="4">
        <v>44435</v>
      </c>
      <c r="B59" s="7">
        <v>49058.667969000002</v>
      </c>
      <c r="C59" s="7">
        <v>3270.6008299999999</v>
      </c>
      <c r="G59" s="19">
        <f t="shared" si="0"/>
        <v>3482.5027839363647</v>
      </c>
      <c r="H59" s="19">
        <f t="shared" si="1"/>
        <v>-211.90195393636486</v>
      </c>
    </row>
    <row r="60" spans="1:8" x14ac:dyDescent="0.3">
      <c r="A60" s="4">
        <v>44436</v>
      </c>
      <c r="B60" s="7">
        <v>48902.402344000002</v>
      </c>
      <c r="C60" s="7">
        <v>3244.4033199999999</v>
      </c>
      <c r="G60" s="19">
        <f t="shared" si="0"/>
        <v>3470.3956870752713</v>
      </c>
      <c r="H60" s="19">
        <f t="shared" si="1"/>
        <v>-225.99236707527143</v>
      </c>
    </row>
    <row r="61" spans="1:8" x14ac:dyDescent="0.3">
      <c r="A61" s="4">
        <v>44437</v>
      </c>
      <c r="B61" s="7">
        <v>48829.832030999998</v>
      </c>
      <c r="C61" s="7">
        <v>3227.0026859999998</v>
      </c>
      <c r="G61" s="19">
        <f t="shared" si="0"/>
        <v>3464.7731081572856</v>
      </c>
      <c r="H61" s="19">
        <f t="shared" si="1"/>
        <v>-237.77042215728579</v>
      </c>
    </row>
    <row r="62" spans="1:8" x14ac:dyDescent="0.3">
      <c r="A62" s="4">
        <v>44438</v>
      </c>
      <c r="B62" s="7">
        <v>47054.984375</v>
      </c>
      <c r="C62" s="7">
        <v>3224.374268</v>
      </c>
      <c r="G62" s="19">
        <f t="shared" si="0"/>
        <v>3327.262043360558</v>
      </c>
      <c r="H62" s="19">
        <f t="shared" si="1"/>
        <v>-102.88777536055795</v>
      </c>
    </row>
    <row r="63" spans="1:8" x14ac:dyDescent="0.3">
      <c r="A63" s="4">
        <v>44439</v>
      </c>
      <c r="B63" s="7">
        <v>47166.6875</v>
      </c>
      <c r="C63" s="7">
        <v>3433.7326659999999</v>
      </c>
      <c r="G63" s="19">
        <f t="shared" si="0"/>
        <v>3335.9165414567442</v>
      </c>
      <c r="H63" s="19">
        <f t="shared" si="1"/>
        <v>97.816124543255683</v>
      </c>
    </row>
    <row r="64" spans="1:8" x14ac:dyDescent="0.3">
      <c r="A64" s="4">
        <v>44440</v>
      </c>
      <c r="B64" s="7">
        <v>48847.027344000002</v>
      </c>
      <c r="C64" s="7">
        <v>3834.828125</v>
      </c>
      <c r="G64" s="19">
        <f t="shared" si="0"/>
        <v>3466.1053609803098</v>
      </c>
      <c r="H64" s="19">
        <f t="shared" si="1"/>
        <v>368.7227640196902</v>
      </c>
    </row>
    <row r="65" spans="1:8" x14ac:dyDescent="0.3">
      <c r="A65" s="4">
        <v>44441</v>
      </c>
      <c r="B65" s="7">
        <v>49327.722655999998</v>
      </c>
      <c r="C65" s="7">
        <v>3790.98999</v>
      </c>
      <c r="G65" s="19">
        <f t="shared" si="0"/>
        <v>3503.3485147644983</v>
      </c>
      <c r="H65" s="19">
        <f t="shared" si="1"/>
        <v>287.64147523550173</v>
      </c>
    </row>
    <row r="66" spans="1:8" x14ac:dyDescent="0.3">
      <c r="A66" s="4">
        <v>44442</v>
      </c>
      <c r="B66" s="7">
        <v>50025.375</v>
      </c>
      <c r="C66" s="7">
        <v>3940.6147460000002</v>
      </c>
      <c r="G66" s="19">
        <f t="shared" si="0"/>
        <v>3557.4009943432711</v>
      </c>
      <c r="H66" s="19">
        <f t="shared" si="1"/>
        <v>383.21375165672907</v>
      </c>
    </row>
    <row r="67" spans="1:8" x14ac:dyDescent="0.3">
      <c r="A67" s="4">
        <v>44443</v>
      </c>
      <c r="B67" s="7">
        <v>49944.625</v>
      </c>
      <c r="C67" s="7">
        <v>3887.8283689999998</v>
      </c>
      <c r="G67" s="19">
        <f t="shared" ref="G67:G130" si="2">B67*$F$3+$F$2</f>
        <v>3551.1446723176609</v>
      </c>
      <c r="H67" s="19">
        <f t="shared" ref="H67:H130" si="3">C67-G67</f>
        <v>336.6836966823389</v>
      </c>
    </row>
    <row r="68" spans="1:8" x14ac:dyDescent="0.3">
      <c r="A68" s="4">
        <v>44444</v>
      </c>
      <c r="B68" s="7">
        <v>51753.410155999998</v>
      </c>
      <c r="C68" s="7">
        <v>3952.1335450000001</v>
      </c>
      <c r="G68" s="19">
        <f t="shared" si="2"/>
        <v>3691.285135612768</v>
      </c>
      <c r="H68" s="19">
        <f t="shared" si="3"/>
        <v>260.8484093872321</v>
      </c>
    </row>
    <row r="69" spans="1:8" x14ac:dyDescent="0.3">
      <c r="A69" s="4">
        <v>44445</v>
      </c>
      <c r="B69" s="7">
        <v>52633.535155999998</v>
      </c>
      <c r="C69" s="7">
        <v>3928.3793949999999</v>
      </c>
      <c r="G69" s="19">
        <f t="shared" si="2"/>
        <v>3759.4751718083139</v>
      </c>
      <c r="H69" s="19">
        <f t="shared" si="3"/>
        <v>168.90422319168601</v>
      </c>
    </row>
    <row r="70" spans="1:8" x14ac:dyDescent="0.3">
      <c r="A70" s="4">
        <v>44446</v>
      </c>
      <c r="B70" s="7">
        <v>46811.128905999998</v>
      </c>
      <c r="C70" s="7">
        <v>3426.3942870000001</v>
      </c>
      <c r="G70" s="19">
        <f t="shared" si="2"/>
        <v>3308.3686892829078</v>
      </c>
      <c r="H70" s="19">
        <f t="shared" si="3"/>
        <v>118.0255977170923</v>
      </c>
    </row>
    <row r="71" spans="1:8" x14ac:dyDescent="0.3">
      <c r="A71" s="4">
        <v>44447</v>
      </c>
      <c r="B71" s="7">
        <v>46091.390625</v>
      </c>
      <c r="C71" s="7">
        <v>3497.3151859999998</v>
      </c>
      <c r="G71" s="19">
        <f t="shared" si="2"/>
        <v>3252.6050427182608</v>
      </c>
      <c r="H71" s="19">
        <f t="shared" si="3"/>
        <v>244.71014328173897</v>
      </c>
    </row>
    <row r="72" spans="1:8" x14ac:dyDescent="0.3">
      <c r="A72" s="4">
        <v>44448</v>
      </c>
      <c r="B72" s="7">
        <v>46391.421875</v>
      </c>
      <c r="C72" s="7">
        <v>3427.3400879999999</v>
      </c>
      <c r="G72" s="19">
        <f t="shared" si="2"/>
        <v>3275.8507655386497</v>
      </c>
      <c r="H72" s="19">
        <f t="shared" si="3"/>
        <v>151.48932246135018</v>
      </c>
    </row>
    <row r="73" spans="1:8" x14ac:dyDescent="0.3">
      <c r="A73" s="4">
        <v>44449</v>
      </c>
      <c r="B73" s="7">
        <v>44883.910155999998</v>
      </c>
      <c r="C73" s="7">
        <v>3211.5058589999999</v>
      </c>
      <c r="G73" s="19">
        <f t="shared" si="2"/>
        <v>3159.0522668210588</v>
      </c>
      <c r="H73" s="19">
        <f t="shared" si="3"/>
        <v>52.453592178941108</v>
      </c>
    </row>
    <row r="74" spans="1:8" x14ac:dyDescent="0.3">
      <c r="A74" s="4">
        <v>44450</v>
      </c>
      <c r="B74" s="7">
        <v>45201.457030999998</v>
      </c>
      <c r="C74" s="7">
        <v>3270.2780760000001</v>
      </c>
      <c r="G74" s="19">
        <f t="shared" si="2"/>
        <v>3183.6550594925911</v>
      </c>
      <c r="H74" s="19">
        <f t="shared" si="3"/>
        <v>86.62301650740892</v>
      </c>
    </row>
    <row r="75" spans="1:8" x14ac:dyDescent="0.3">
      <c r="A75" s="4">
        <v>44451</v>
      </c>
      <c r="B75" s="7">
        <v>46063.269530999998</v>
      </c>
      <c r="C75" s="7">
        <v>3410.1345209999999</v>
      </c>
      <c r="G75" s="19">
        <f t="shared" si="2"/>
        <v>3250.4262858170041</v>
      </c>
      <c r="H75" s="19">
        <f t="shared" si="3"/>
        <v>159.70823518299585</v>
      </c>
    </row>
    <row r="76" spans="1:8" x14ac:dyDescent="0.3">
      <c r="A76" s="4">
        <v>44452</v>
      </c>
      <c r="B76" s="7">
        <v>44963.074219000002</v>
      </c>
      <c r="C76" s="7">
        <v>3285.5117190000001</v>
      </c>
      <c r="G76" s="19">
        <f t="shared" si="2"/>
        <v>3165.1857141397427</v>
      </c>
      <c r="H76" s="19">
        <f t="shared" si="3"/>
        <v>120.3260048602574</v>
      </c>
    </row>
    <row r="77" spans="1:8" x14ac:dyDescent="0.3">
      <c r="A77" s="4">
        <v>44453</v>
      </c>
      <c r="B77" s="7">
        <v>47092.492187999997</v>
      </c>
      <c r="C77" s="7">
        <v>3429.1696780000002</v>
      </c>
      <c r="G77" s="19">
        <f t="shared" si="2"/>
        <v>3330.168061399002</v>
      </c>
      <c r="H77" s="19">
        <f t="shared" si="3"/>
        <v>99.001616600998204</v>
      </c>
    </row>
    <row r="78" spans="1:8" x14ac:dyDescent="0.3">
      <c r="A78" s="4">
        <v>44454</v>
      </c>
      <c r="B78" s="7">
        <v>48176.347655999998</v>
      </c>
      <c r="C78" s="7">
        <v>3615.2827149999998</v>
      </c>
      <c r="G78" s="19">
        <f t="shared" si="2"/>
        <v>3414.1426599999513</v>
      </c>
      <c r="H78" s="19">
        <f t="shared" si="3"/>
        <v>201.14005500004851</v>
      </c>
    </row>
    <row r="79" spans="1:8" x14ac:dyDescent="0.3">
      <c r="A79" s="4">
        <v>44455</v>
      </c>
      <c r="B79" s="7">
        <v>47783.359375</v>
      </c>
      <c r="C79" s="7">
        <v>3571.294922</v>
      </c>
      <c r="G79" s="19">
        <f t="shared" si="2"/>
        <v>3383.6948428082851</v>
      </c>
      <c r="H79" s="19">
        <f t="shared" si="3"/>
        <v>187.60007919171494</v>
      </c>
    </row>
    <row r="80" spans="1:8" x14ac:dyDescent="0.3">
      <c r="A80" s="4">
        <v>44456</v>
      </c>
      <c r="B80" s="7">
        <v>47267.519530999998</v>
      </c>
      <c r="C80" s="7">
        <v>3398.538818</v>
      </c>
      <c r="G80" s="19">
        <f t="shared" si="2"/>
        <v>3343.7287724961534</v>
      </c>
      <c r="H80" s="19">
        <f t="shared" si="3"/>
        <v>54.810045503846595</v>
      </c>
    </row>
    <row r="81" spans="1:8" x14ac:dyDescent="0.3">
      <c r="A81" s="4">
        <v>44457</v>
      </c>
      <c r="B81" s="7">
        <v>48278.363280999998</v>
      </c>
      <c r="C81" s="7">
        <v>3432.0183109999998</v>
      </c>
      <c r="G81" s="19">
        <f t="shared" si="2"/>
        <v>3422.0465931472445</v>
      </c>
      <c r="H81" s="19">
        <f t="shared" si="3"/>
        <v>9.9717178527553187</v>
      </c>
    </row>
    <row r="82" spans="1:8" x14ac:dyDescent="0.3">
      <c r="A82" s="4">
        <v>44458</v>
      </c>
      <c r="B82" s="7">
        <v>47260.21875</v>
      </c>
      <c r="C82" s="7">
        <v>3329.4479980000001</v>
      </c>
      <c r="G82" s="19">
        <f t="shared" si="2"/>
        <v>3343.1631249794423</v>
      </c>
      <c r="H82" s="19">
        <f t="shared" si="3"/>
        <v>-13.715126979442175</v>
      </c>
    </row>
    <row r="83" spans="1:8" x14ac:dyDescent="0.3">
      <c r="A83" s="4">
        <v>44459</v>
      </c>
      <c r="B83" s="7">
        <v>42843.800780999998</v>
      </c>
      <c r="C83" s="7">
        <v>2958.9934079999998</v>
      </c>
      <c r="G83" s="19">
        <f t="shared" si="2"/>
        <v>3000.9893415273532</v>
      </c>
      <c r="H83" s="19">
        <f t="shared" si="3"/>
        <v>-41.995933527353372</v>
      </c>
    </row>
    <row r="84" spans="1:8" x14ac:dyDescent="0.3">
      <c r="A84" s="4">
        <v>44460</v>
      </c>
      <c r="B84" s="7">
        <v>40693.675780999998</v>
      </c>
      <c r="C84" s="7">
        <v>2764.4311520000001</v>
      </c>
      <c r="G84" s="19">
        <f t="shared" si="2"/>
        <v>2834.4026617092045</v>
      </c>
      <c r="H84" s="19">
        <f t="shared" si="3"/>
        <v>-69.971509709204383</v>
      </c>
    </row>
    <row r="85" spans="1:8" x14ac:dyDescent="0.3">
      <c r="A85" s="4">
        <v>44461</v>
      </c>
      <c r="B85" s="7">
        <v>43574.507812999997</v>
      </c>
      <c r="C85" s="7">
        <v>3077.8679200000001</v>
      </c>
      <c r="G85" s="19">
        <f t="shared" si="2"/>
        <v>3057.6028213858049</v>
      </c>
      <c r="H85" s="19">
        <f t="shared" si="3"/>
        <v>20.265098614195267</v>
      </c>
    </row>
    <row r="86" spans="1:8" x14ac:dyDescent="0.3">
      <c r="A86" s="4">
        <v>44462</v>
      </c>
      <c r="B86" s="7">
        <v>44895.097655999998</v>
      </c>
      <c r="C86" s="7">
        <v>3155.523682</v>
      </c>
      <c r="G86" s="19">
        <f t="shared" si="2"/>
        <v>3159.9190482781673</v>
      </c>
      <c r="H86" s="19">
        <f t="shared" si="3"/>
        <v>-4.3953662781673302</v>
      </c>
    </row>
    <row r="87" spans="1:8" x14ac:dyDescent="0.3">
      <c r="A87" s="4">
        <v>44463</v>
      </c>
      <c r="B87" s="7">
        <v>42839.75</v>
      </c>
      <c r="C87" s="7">
        <v>2931.6691890000002</v>
      </c>
      <c r="G87" s="19">
        <f t="shared" si="2"/>
        <v>3000.6754964451088</v>
      </c>
      <c r="H87" s="19">
        <f t="shared" si="3"/>
        <v>-69.006307445108632</v>
      </c>
    </row>
    <row r="88" spans="1:8" x14ac:dyDescent="0.3">
      <c r="A88" s="4">
        <v>44464</v>
      </c>
      <c r="B88" s="7">
        <v>42716.59375</v>
      </c>
      <c r="C88" s="7">
        <v>2925.5656739999999</v>
      </c>
      <c r="G88" s="19">
        <f t="shared" si="2"/>
        <v>2991.1336368851512</v>
      </c>
      <c r="H88" s="19">
        <f t="shared" si="3"/>
        <v>-65.567962885151246</v>
      </c>
    </row>
    <row r="89" spans="1:8" x14ac:dyDescent="0.3">
      <c r="A89" s="4">
        <v>44465</v>
      </c>
      <c r="B89" s="7">
        <v>43208.539062999997</v>
      </c>
      <c r="C89" s="7">
        <v>3062.2653810000002</v>
      </c>
      <c r="G89" s="19">
        <f t="shared" si="2"/>
        <v>3029.2484145584353</v>
      </c>
      <c r="H89" s="19">
        <f t="shared" si="3"/>
        <v>33.016966441564819</v>
      </c>
    </row>
    <row r="90" spans="1:8" x14ac:dyDescent="0.3">
      <c r="A90" s="4">
        <v>44466</v>
      </c>
      <c r="B90" s="7">
        <v>42235.730469000002</v>
      </c>
      <c r="C90" s="7">
        <v>2934.1389159999999</v>
      </c>
      <c r="G90" s="19">
        <f t="shared" si="2"/>
        <v>2953.8774692538504</v>
      </c>
      <c r="H90" s="19">
        <f t="shared" si="3"/>
        <v>-19.738553253850569</v>
      </c>
    </row>
    <row r="91" spans="1:8" x14ac:dyDescent="0.3">
      <c r="A91" s="4">
        <v>44467</v>
      </c>
      <c r="B91" s="7">
        <v>41034.542969000002</v>
      </c>
      <c r="C91" s="7">
        <v>2807.2966310000002</v>
      </c>
      <c r="G91" s="19">
        <f t="shared" si="2"/>
        <v>2860.8122579456412</v>
      </c>
      <c r="H91" s="19">
        <f t="shared" si="3"/>
        <v>-53.515626945641088</v>
      </c>
    </row>
    <row r="92" spans="1:8" x14ac:dyDescent="0.3">
      <c r="A92" s="4">
        <v>44468</v>
      </c>
      <c r="B92" s="7">
        <v>41564.363280999998</v>
      </c>
      <c r="C92" s="7">
        <v>2853.1433109999998</v>
      </c>
      <c r="G92" s="19">
        <f t="shared" si="2"/>
        <v>2901.8615023738935</v>
      </c>
      <c r="H92" s="19">
        <f t="shared" si="3"/>
        <v>-48.71819137389366</v>
      </c>
    </row>
    <row r="93" spans="1:8" x14ac:dyDescent="0.3">
      <c r="A93" s="4">
        <v>44469</v>
      </c>
      <c r="B93" s="7">
        <v>43790.894530999998</v>
      </c>
      <c r="C93" s="7">
        <v>3001.6789549999999</v>
      </c>
      <c r="G93" s="19">
        <f t="shared" si="2"/>
        <v>3074.3679605792781</v>
      </c>
      <c r="H93" s="19">
        <f t="shared" si="3"/>
        <v>-72.689005579278273</v>
      </c>
    </row>
    <row r="94" spans="1:8" x14ac:dyDescent="0.3">
      <c r="A94" s="4">
        <v>44470</v>
      </c>
      <c r="B94" s="7">
        <v>48116.941405999998</v>
      </c>
      <c r="C94" s="7">
        <v>3307.5161130000001</v>
      </c>
      <c r="G94" s="19">
        <f t="shared" si="2"/>
        <v>3409.5400020391598</v>
      </c>
      <c r="H94" s="19">
        <f t="shared" si="3"/>
        <v>-102.02388903915971</v>
      </c>
    </row>
    <row r="95" spans="1:8" x14ac:dyDescent="0.3">
      <c r="A95" s="4">
        <v>44471</v>
      </c>
      <c r="B95" s="7">
        <v>47711.488280999998</v>
      </c>
      <c r="C95" s="7">
        <v>3391.694336</v>
      </c>
      <c r="G95" s="19">
        <f t="shared" si="2"/>
        <v>3378.1264377507382</v>
      </c>
      <c r="H95" s="19">
        <f t="shared" si="3"/>
        <v>13.567898249261816</v>
      </c>
    </row>
    <row r="96" spans="1:8" x14ac:dyDescent="0.3">
      <c r="A96" s="4">
        <v>44472</v>
      </c>
      <c r="B96" s="7">
        <v>48199.953125</v>
      </c>
      <c r="C96" s="7">
        <v>3418.358643</v>
      </c>
      <c r="G96" s="19">
        <f t="shared" si="2"/>
        <v>3415.9715567879339</v>
      </c>
      <c r="H96" s="19">
        <f t="shared" si="3"/>
        <v>2.3870862120661513</v>
      </c>
    </row>
    <row r="97" spans="1:8" x14ac:dyDescent="0.3">
      <c r="A97" s="4">
        <v>44473</v>
      </c>
      <c r="B97" s="7">
        <v>49112.902344000002</v>
      </c>
      <c r="C97" s="7">
        <v>3380.0891109999998</v>
      </c>
      <c r="G97" s="19">
        <f t="shared" si="2"/>
        <v>3486.7047370615378</v>
      </c>
      <c r="H97" s="19">
        <f t="shared" si="3"/>
        <v>-106.61562606153802</v>
      </c>
    </row>
    <row r="98" spans="1:8" x14ac:dyDescent="0.3">
      <c r="A98" s="4">
        <v>44474</v>
      </c>
      <c r="B98" s="7">
        <v>51514.8125</v>
      </c>
      <c r="C98" s="7">
        <v>3518.5185550000001</v>
      </c>
      <c r="G98" s="19">
        <f t="shared" si="2"/>
        <v>3672.7991446469255</v>
      </c>
      <c r="H98" s="19">
        <f t="shared" si="3"/>
        <v>-154.28058964692536</v>
      </c>
    </row>
    <row r="99" spans="1:8" x14ac:dyDescent="0.3">
      <c r="A99" s="4">
        <v>44475</v>
      </c>
      <c r="B99" s="7">
        <v>55361.449219000002</v>
      </c>
      <c r="C99" s="7">
        <v>3580.5620119999999</v>
      </c>
      <c r="G99" s="19">
        <f t="shared" si="2"/>
        <v>3970.8276032178401</v>
      </c>
      <c r="H99" s="19">
        <f t="shared" si="3"/>
        <v>-390.26559121784021</v>
      </c>
    </row>
    <row r="100" spans="1:8" x14ac:dyDescent="0.3">
      <c r="A100" s="4">
        <v>44476</v>
      </c>
      <c r="B100" s="7">
        <v>53805.984375</v>
      </c>
      <c r="C100" s="7">
        <v>3587.9748540000001</v>
      </c>
      <c r="G100" s="19">
        <f t="shared" si="2"/>
        <v>3850.3138080032295</v>
      </c>
      <c r="H100" s="19">
        <f t="shared" si="3"/>
        <v>-262.33895400322945</v>
      </c>
    </row>
    <row r="101" spans="1:8" x14ac:dyDescent="0.3">
      <c r="A101" s="4">
        <v>44477</v>
      </c>
      <c r="B101" s="7">
        <v>53967.847655999998</v>
      </c>
      <c r="C101" s="7">
        <v>3563.7592770000001</v>
      </c>
      <c r="G101" s="19">
        <f t="shared" si="2"/>
        <v>3862.8545982206642</v>
      </c>
      <c r="H101" s="19">
        <f t="shared" si="3"/>
        <v>-299.09532122066412</v>
      </c>
    </row>
    <row r="102" spans="1:8" x14ac:dyDescent="0.3">
      <c r="A102" s="4">
        <v>44478</v>
      </c>
      <c r="B102" s="7">
        <v>54968.222655999998</v>
      </c>
      <c r="C102" s="7">
        <v>3575.716797</v>
      </c>
      <c r="G102" s="19">
        <f t="shared" si="2"/>
        <v>3940.3613244914995</v>
      </c>
      <c r="H102" s="19">
        <f t="shared" si="3"/>
        <v>-364.6445274914995</v>
      </c>
    </row>
    <row r="103" spans="1:8" x14ac:dyDescent="0.3">
      <c r="A103" s="4">
        <v>44479</v>
      </c>
      <c r="B103" s="7">
        <v>54771.578125</v>
      </c>
      <c r="C103" s="7">
        <v>3425.8527829999998</v>
      </c>
      <c r="G103" s="19">
        <f t="shared" si="2"/>
        <v>3925.125763989814</v>
      </c>
      <c r="H103" s="19">
        <f t="shared" si="3"/>
        <v>-499.27298098981419</v>
      </c>
    </row>
    <row r="104" spans="1:8" x14ac:dyDescent="0.3">
      <c r="A104" s="4">
        <v>44480</v>
      </c>
      <c r="B104" s="7">
        <v>57484.789062999997</v>
      </c>
      <c r="C104" s="7">
        <v>3545.3540039999998</v>
      </c>
      <c r="G104" s="19">
        <f t="shared" si="2"/>
        <v>4135.3390315011002</v>
      </c>
      <c r="H104" s="19">
        <f t="shared" si="3"/>
        <v>-589.98502750110038</v>
      </c>
    </row>
    <row r="105" spans="1:8" x14ac:dyDescent="0.3">
      <c r="A105" s="4">
        <v>44481</v>
      </c>
      <c r="B105" s="7">
        <v>56041.058594000002</v>
      </c>
      <c r="C105" s="7">
        <v>3492.5732419999999</v>
      </c>
      <c r="G105" s="19">
        <f t="shared" si="2"/>
        <v>4023.4821555599301</v>
      </c>
      <c r="H105" s="19">
        <f t="shared" si="3"/>
        <v>-530.90891355993017</v>
      </c>
    </row>
    <row r="106" spans="1:8" x14ac:dyDescent="0.3">
      <c r="A106" s="4">
        <v>44482</v>
      </c>
      <c r="B106" s="7">
        <v>57401.097655999998</v>
      </c>
      <c r="C106" s="7">
        <v>3606.2016600000002</v>
      </c>
      <c r="G106" s="19">
        <f t="shared" si="2"/>
        <v>4128.8548161083027</v>
      </c>
      <c r="H106" s="19">
        <f t="shared" si="3"/>
        <v>-522.65315610830248</v>
      </c>
    </row>
    <row r="107" spans="1:8" x14ac:dyDescent="0.3">
      <c r="A107" s="4">
        <v>44483</v>
      </c>
      <c r="B107" s="7">
        <v>57321.523437999997</v>
      </c>
      <c r="C107" s="7">
        <v>3786.0141600000002</v>
      </c>
      <c r="G107" s="19">
        <f t="shared" si="2"/>
        <v>4122.6895909350005</v>
      </c>
      <c r="H107" s="19">
        <f t="shared" si="3"/>
        <v>-336.67543093500035</v>
      </c>
    </row>
    <row r="108" spans="1:8" x14ac:dyDescent="0.3">
      <c r="A108" s="4">
        <v>44484</v>
      </c>
      <c r="B108" s="7">
        <v>61593.949219000002</v>
      </c>
      <c r="C108" s="7">
        <v>3862.6347660000001</v>
      </c>
      <c r="G108" s="19">
        <f t="shared" si="2"/>
        <v>4453.7071948539606</v>
      </c>
      <c r="H108" s="19">
        <f t="shared" si="3"/>
        <v>-591.07242885396045</v>
      </c>
    </row>
    <row r="109" spans="1:8" x14ac:dyDescent="0.3">
      <c r="A109" s="4">
        <v>44485</v>
      </c>
      <c r="B109" s="7">
        <v>60892.179687999997</v>
      </c>
      <c r="C109" s="7">
        <v>3830.3820799999999</v>
      </c>
      <c r="G109" s="19">
        <f t="shared" si="2"/>
        <v>4399.3357252106462</v>
      </c>
      <c r="H109" s="19">
        <f t="shared" si="3"/>
        <v>-568.9536452106463</v>
      </c>
    </row>
    <row r="110" spans="1:8" x14ac:dyDescent="0.3">
      <c r="A110" s="4">
        <v>44486</v>
      </c>
      <c r="B110" s="7">
        <v>61553.617187999997</v>
      </c>
      <c r="C110" s="7">
        <v>3847.1044919999999</v>
      </c>
      <c r="G110" s="19">
        <f t="shared" si="2"/>
        <v>4450.5823629792485</v>
      </c>
      <c r="H110" s="19">
        <f t="shared" si="3"/>
        <v>-603.47787097924856</v>
      </c>
    </row>
    <row r="111" spans="1:8" x14ac:dyDescent="0.3">
      <c r="A111" s="4">
        <v>44487</v>
      </c>
      <c r="B111" s="7">
        <v>62026.078125</v>
      </c>
      <c r="C111" s="7">
        <v>3748.7602539999998</v>
      </c>
      <c r="G111" s="19">
        <f t="shared" si="2"/>
        <v>4487.1875365568794</v>
      </c>
      <c r="H111" s="19">
        <f t="shared" si="3"/>
        <v>-738.42728255687962</v>
      </c>
    </row>
    <row r="112" spans="1:8" x14ac:dyDescent="0.3">
      <c r="A112" s="4">
        <v>44488</v>
      </c>
      <c r="B112" s="7">
        <v>64261.992187999997</v>
      </c>
      <c r="C112" s="7">
        <v>3877.6508789999998</v>
      </c>
      <c r="G112" s="19">
        <f t="shared" si="2"/>
        <v>4660.4209532716641</v>
      </c>
      <c r="H112" s="19">
        <f t="shared" si="3"/>
        <v>-782.77007427166427</v>
      </c>
    </row>
    <row r="113" spans="1:8" x14ac:dyDescent="0.3">
      <c r="A113" s="4">
        <v>44489</v>
      </c>
      <c r="B113" s="7">
        <v>65992.835938000004</v>
      </c>
      <c r="C113" s="7">
        <v>4155.9921880000002</v>
      </c>
      <c r="G113" s="19">
        <f t="shared" si="2"/>
        <v>4794.5226978662786</v>
      </c>
      <c r="H113" s="19">
        <f t="shared" si="3"/>
        <v>-638.53050986627841</v>
      </c>
    </row>
    <row r="114" spans="1:8" x14ac:dyDescent="0.3">
      <c r="A114" s="4">
        <v>44490</v>
      </c>
      <c r="B114" s="7">
        <v>62210.171875</v>
      </c>
      <c r="C114" s="7">
        <v>4054.3227539999998</v>
      </c>
      <c r="G114" s="19">
        <f t="shared" si="2"/>
        <v>4501.4506917630988</v>
      </c>
      <c r="H114" s="19">
        <f t="shared" si="3"/>
        <v>-447.127937763099</v>
      </c>
    </row>
    <row r="115" spans="1:8" x14ac:dyDescent="0.3">
      <c r="A115" s="4">
        <v>44491</v>
      </c>
      <c r="B115" s="7">
        <v>60692.265625</v>
      </c>
      <c r="C115" s="7">
        <v>3970.181885</v>
      </c>
      <c r="G115" s="19">
        <f t="shared" si="2"/>
        <v>4383.846848980601</v>
      </c>
      <c r="H115" s="19">
        <f t="shared" si="3"/>
        <v>-413.66496398060099</v>
      </c>
    </row>
    <row r="116" spans="1:8" x14ac:dyDescent="0.3">
      <c r="A116" s="4">
        <v>44492</v>
      </c>
      <c r="B116" s="7">
        <v>61393.617187999997</v>
      </c>
      <c r="C116" s="7">
        <v>4171.6635740000002</v>
      </c>
      <c r="G116" s="19">
        <f t="shared" si="2"/>
        <v>4438.1859354362441</v>
      </c>
      <c r="H116" s="19">
        <f t="shared" si="3"/>
        <v>-266.52236143624395</v>
      </c>
    </row>
    <row r="117" spans="1:8" x14ac:dyDescent="0.3">
      <c r="A117" s="4">
        <v>44493</v>
      </c>
      <c r="B117" s="7">
        <v>60930.835937999997</v>
      </c>
      <c r="C117" s="7">
        <v>4087.9030760000001</v>
      </c>
      <c r="G117" s="19">
        <f t="shared" si="2"/>
        <v>4402.3307214744545</v>
      </c>
      <c r="H117" s="19">
        <f t="shared" si="3"/>
        <v>-314.42764547445449</v>
      </c>
    </row>
    <row r="118" spans="1:8" x14ac:dyDescent="0.3">
      <c r="A118" s="4">
        <v>44494</v>
      </c>
      <c r="B118" s="7">
        <v>63039.824219000002</v>
      </c>
      <c r="C118" s="7">
        <v>4217.876953</v>
      </c>
      <c r="G118" s="19">
        <f t="shared" si="2"/>
        <v>4565.7302240648505</v>
      </c>
      <c r="H118" s="19">
        <f t="shared" si="3"/>
        <v>-347.85327106485056</v>
      </c>
    </row>
    <row r="119" spans="1:8" x14ac:dyDescent="0.3">
      <c r="A119" s="4">
        <v>44495</v>
      </c>
      <c r="B119" s="7">
        <v>60363.792969000002</v>
      </c>
      <c r="C119" s="7">
        <v>4131.1020509999998</v>
      </c>
      <c r="G119" s="19">
        <f t="shared" si="2"/>
        <v>4358.3975522308365</v>
      </c>
      <c r="H119" s="19">
        <f t="shared" si="3"/>
        <v>-227.29550123083663</v>
      </c>
    </row>
    <row r="120" spans="1:8" x14ac:dyDescent="0.3">
      <c r="A120" s="4">
        <v>44496</v>
      </c>
      <c r="B120" s="7">
        <v>58482.386719000002</v>
      </c>
      <c r="C120" s="7">
        <v>3930.2573240000002</v>
      </c>
      <c r="G120" s="19">
        <f t="shared" si="2"/>
        <v>4212.6305756240745</v>
      </c>
      <c r="H120" s="19">
        <f t="shared" si="3"/>
        <v>-282.37325162407433</v>
      </c>
    </row>
    <row r="121" spans="1:8" x14ac:dyDescent="0.3">
      <c r="A121" s="4">
        <v>44497</v>
      </c>
      <c r="B121" s="7">
        <v>60622.136719000002</v>
      </c>
      <c r="C121" s="7">
        <v>4287.3188479999999</v>
      </c>
      <c r="G121" s="19">
        <f t="shared" si="2"/>
        <v>4378.4134245937312</v>
      </c>
      <c r="H121" s="19">
        <f t="shared" si="3"/>
        <v>-91.09457659373129</v>
      </c>
    </row>
    <row r="122" spans="1:8" x14ac:dyDescent="0.3">
      <c r="A122" s="4">
        <v>44498</v>
      </c>
      <c r="B122" s="7">
        <v>62227.964844000002</v>
      </c>
      <c r="C122" s="7">
        <v>4414.7465819999998</v>
      </c>
      <c r="G122" s="19">
        <f t="shared" si="2"/>
        <v>4502.829249581745</v>
      </c>
      <c r="H122" s="19">
        <f t="shared" si="3"/>
        <v>-88.082667581745227</v>
      </c>
    </row>
    <row r="123" spans="1:8" x14ac:dyDescent="0.3">
      <c r="A123" s="4">
        <v>44499</v>
      </c>
      <c r="B123" s="7">
        <v>61888.832030999998</v>
      </c>
      <c r="C123" s="7">
        <v>4325.6503910000001</v>
      </c>
      <c r="G123" s="19">
        <f t="shared" si="2"/>
        <v>4476.5540286829328</v>
      </c>
      <c r="H123" s="19">
        <f t="shared" si="3"/>
        <v>-150.90363768293264</v>
      </c>
    </row>
    <row r="124" spans="1:8" x14ac:dyDescent="0.3">
      <c r="A124" s="4">
        <v>44500</v>
      </c>
      <c r="B124" s="7">
        <v>61318.957030999998</v>
      </c>
      <c r="C124" s="7">
        <v>4288.0742190000001</v>
      </c>
      <c r="G124" s="19">
        <f t="shared" si="2"/>
        <v>4432.401440269995</v>
      </c>
      <c r="H124" s="19">
        <f t="shared" si="3"/>
        <v>-144.32722126999488</v>
      </c>
    </row>
    <row r="125" spans="1:8" x14ac:dyDescent="0.3">
      <c r="A125" s="4">
        <v>44501</v>
      </c>
      <c r="B125" s="7">
        <v>61004.40625</v>
      </c>
      <c r="C125" s="7">
        <v>4324.626953</v>
      </c>
      <c r="G125" s="19">
        <f t="shared" si="2"/>
        <v>4408.0307779871064</v>
      </c>
      <c r="H125" s="19">
        <f t="shared" si="3"/>
        <v>-83.403824987106418</v>
      </c>
    </row>
    <row r="126" spans="1:8" x14ac:dyDescent="0.3">
      <c r="A126" s="4">
        <v>44502</v>
      </c>
      <c r="B126" s="7">
        <v>63226.402344000002</v>
      </c>
      <c r="C126" s="7">
        <v>4584.798828</v>
      </c>
      <c r="G126" s="19">
        <f t="shared" si="2"/>
        <v>4580.1858628628024</v>
      </c>
      <c r="H126" s="19">
        <f t="shared" si="3"/>
        <v>4.6129651371975342</v>
      </c>
    </row>
    <row r="127" spans="1:8" x14ac:dyDescent="0.3">
      <c r="A127" s="4">
        <v>44503</v>
      </c>
      <c r="B127" s="7">
        <v>62970.046875</v>
      </c>
      <c r="C127" s="7">
        <v>4607.1938479999999</v>
      </c>
      <c r="G127" s="19">
        <f t="shared" si="2"/>
        <v>4560.3240378833543</v>
      </c>
      <c r="H127" s="19">
        <f t="shared" si="3"/>
        <v>46.869810116645567</v>
      </c>
    </row>
    <row r="128" spans="1:8" x14ac:dyDescent="0.3">
      <c r="A128" s="4">
        <v>44504</v>
      </c>
      <c r="B128" s="7">
        <v>61452.230469000002</v>
      </c>
      <c r="C128" s="7">
        <v>4537.3242190000001</v>
      </c>
      <c r="G128" s="19">
        <f t="shared" si="2"/>
        <v>4442.7271560048339</v>
      </c>
      <c r="H128" s="19">
        <f t="shared" si="3"/>
        <v>94.597062995166198</v>
      </c>
    </row>
    <row r="129" spans="1:8" x14ac:dyDescent="0.3">
      <c r="A129" s="4">
        <v>44505</v>
      </c>
      <c r="B129" s="7">
        <v>61125.675780999998</v>
      </c>
      <c r="C129" s="7">
        <v>4486.2431640000004</v>
      </c>
      <c r="G129" s="19">
        <f t="shared" si="2"/>
        <v>4417.4264589509539</v>
      </c>
      <c r="H129" s="19">
        <f t="shared" si="3"/>
        <v>68.816705049046504</v>
      </c>
    </row>
    <row r="130" spans="1:8" x14ac:dyDescent="0.3">
      <c r="A130" s="4">
        <v>44506</v>
      </c>
      <c r="B130" s="7">
        <v>61527.480469000002</v>
      </c>
      <c r="C130" s="7">
        <v>4521.5810549999997</v>
      </c>
      <c r="G130" s="19">
        <f t="shared" si="2"/>
        <v>4448.5573508336529</v>
      </c>
      <c r="H130" s="19">
        <f t="shared" si="3"/>
        <v>73.023704166346761</v>
      </c>
    </row>
    <row r="131" spans="1:8" x14ac:dyDescent="0.3">
      <c r="A131" s="4">
        <v>44507</v>
      </c>
      <c r="B131" s="7">
        <v>63326.988280999998</v>
      </c>
      <c r="C131" s="7">
        <v>4620.5546880000002</v>
      </c>
      <c r="G131" s="19">
        <f t="shared" ref="G131:G185" si="4">B131*$F$3+$F$2</f>
        <v>4587.9790271119628</v>
      </c>
      <c r="H131" s="19">
        <f t="shared" ref="H131:H185" si="5">C131-G131</f>
        <v>32.575660888037419</v>
      </c>
    </row>
    <row r="132" spans="1:8" x14ac:dyDescent="0.3">
      <c r="A132" s="4">
        <v>44508</v>
      </c>
      <c r="B132" s="7">
        <v>67566.828125</v>
      </c>
      <c r="C132" s="7">
        <v>4812.0874020000001</v>
      </c>
      <c r="G132" s="19">
        <f t="shared" si="4"/>
        <v>4916.4719484875386</v>
      </c>
      <c r="H132" s="19">
        <f t="shared" si="5"/>
        <v>-104.3845464875385</v>
      </c>
    </row>
    <row r="133" spans="1:8" x14ac:dyDescent="0.3">
      <c r="A133" s="4">
        <v>44509</v>
      </c>
      <c r="B133" s="7">
        <v>66971.828125</v>
      </c>
      <c r="C133" s="7">
        <v>4735.0688479999999</v>
      </c>
      <c r="G133" s="19">
        <f t="shared" si="4"/>
        <v>4870.3727335619878</v>
      </c>
      <c r="H133" s="19">
        <f t="shared" si="5"/>
        <v>-135.30388556198795</v>
      </c>
    </row>
    <row r="134" spans="1:8" x14ac:dyDescent="0.3">
      <c r="A134" s="4">
        <v>44510</v>
      </c>
      <c r="B134" s="7">
        <v>64995.230469000002</v>
      </c>
      <c r="C134" s="7">
        <v>4636.1743159999996</v>
      </c>
      <c r="G134" s="19">
        <f t="shared" si="4"/>
        <v>4717.2305484102526</v>
      </c>
      <c r="H134" s="19">
        <f t="shared" si="5"/>
        <v>-81.05623241025296</v>
      </c>
    </row>
    <row r="135" spans="1:8" x14ac:dyDescent="0.3">
      <c r="A135" s="4">
        <v>44511</v>
      </c>
      <c r="B135" s="7">
        <v>64949.960937999997</v>
      </c>
      <c r="C135" s="7">
        <v>4730.3842770000001</v>
      </c>
      <c r="G135" s="19">
        <f t="shared" si="4"/>
        <v>4713.7231705293316</v>
      </c>
      <c r="H135" s="19">
        <f t="shared" si="5"/>
        <v>16.661106470668528</v>
      </c>
    </row>
    <row r="136" spans="1:8" x14ac:dyDescent="0.3">
      <c r="A136" s="4">
        <v>44512</v>
      </c>
      <c r="B136" s="7">
        <v>64155.941405999998</v>
      </c>
      <c r="C136" s="7">
        <v>4667.1152339999999</v>
      </c>
      <c r="G136" s="19">
        <f t="shared" si="4"/>
        <v>4652.2043855532766</v>
      </c>
      <c r="H136" s="19">
        <f t="shared" si="5"/>
        <v>14.910848446723321</v>
      </c>
    </row>
    <row r="137" spans="1:8" x14ac:dyDescent="0.3">
      <c r="A137" s="4">
        <v>44513</v>
      </c>
      <c r="B137" s="7">
        <v>64469.527344000002</v>
      </c>
      <c r="C137" s="7">
        <v>4651.4604490000002</v>
      </c>
      <c r="G137" s="19">
        <f t="shared" si="4"/>
        <v>4676.5002940465411</v>
      </c>
      <c r="H137" s="19">
        <f t="shared" si="5"/>
        <v>-25.039845046540904</v>
      </c>
    </row>
    <row r="138" spans="1:8" x14ac:dyDescent="0.3">
      <c r="A138" s="4">
        <v>44514</v>
      </c>
      <c r="B138" s="7">
        <v>65466.839844000002</v>
      </c>
      <c r="C138" s="7">
        <v>4626.3588870000003</v>
      </c>
      <c r="G138" s="19">
        <f t="shared" si="4"/>
        <v>4753.7697449464367</v>
      </c>
      <c r="H138" s="19">
        <f t="shared" si="5"/>
        <v>-127.41085794643641</v>
      </c>
    </row>
    <row r="139" spans="1:8" x14ac:dyDescent="0.3">
      <c r="A139" s="4">
        <v>44515</v>
      </c>
      <c r="B139" s="7">
        <v>63557.871094000002</v>
      </c>
      <c r="C139" s="7">
        <v>4557.5039059999999</v>
      </c>
      <c r="G139" s="19">
        <f t="shared" si="4"/>
        <v>4605.8672900012116</v>
      </c>
      <c r="H139" s="19">
        <f t="shared" si="5"/>
        <v>-48.363384001211671</v>
      </c>
    </row>
    <row r="140" spans="1:8" x14ac:dyDescent="0.3">
      <c r="A140" s="4">
        <v>44516</v>
      </c>
      <c r="B140" s="7">
        <v>60161.246094000002</v>
      </c>
      <c r="C140" s="7">
        <v>4216.3652339999999</v>
      </c>
      <c r="G140" s="19">
        <f t="shared" si="4"/>
        <v>4342.704691855839</v>
      </c>
      <c r="H140" s="19">
        <f t="shared" si="5"/>
        <v>-126.3394578558391</v>
      </c>
    </row>
    <row r="141" spans="1:8" x14ac:dyDescent="0.3">
      <c r="A141" s="4">
        <v>44517</v>
      </c>
      <c r="B141" s="7">
        <v>60368.011719000002</v>
      </c>
      <c r="C141" s="7">
        <v>4287.59375</v>
      </c>
      <c r="G141" s="19">
        <f t="shared" si="4"/>
        <v>4358.7244111601931</v>
      </c>
      <c r="H141" s="19">
        <f t="shared" si="5"/>
        <v>-71.130661160193085</v>
      </c>
    </row>
    <row r="142" spans="1:8" x14ac:dyDescent="0.3">
      <c r="A142" s="4">
        <v>44518</v>
      </c>
      <c r="B142" s="7">
        <v>56942.136719000002</v>
      </c>
      <c r="C142" s="7">
        <v>4000.6508789999998</v>
      </c>
      <c r="G142" s="19">
        <f t="shared" si="4"/>
        <v>4093.2955911046138</v>
      </c>
      <c r="H142" s="19">
        <f t="shared" si="5"/>
        <v>-92.644712104613973</v>
      </c>
    </row>
    <row r="143" spans="1:8" x14ac:dyDescent="0.3">
      <c r="A143" s="4">
        <v>44519</v>
      </c>
      <c r="B143" s="7">
        <v>58119.578125</v>
      </c>
      <c r="C143" s="7">
        <v>4298.3066410000001</v>
      </c>
      <c r="G143" s="19">
        <f t="shared" si="4"/>
        <v>4184.5210103271957</v>
      </c>
      <c r="H143" s="19">
        <f t="shared" si="5"/>
        <v>113.78563067280447</v>
      </c>
    </row>
    <row r="144" spans="1:8" x14ac:dyDescent="0.3">
      <c r="A144" s="4">
        <v>44520</v>
      </c>
      <c r="B144" s="7">
        <v>59697.195312999997</v>
      </c>
      <c r="C144" s="7">
        <v>4409.9311520000001</v>
      </c>
      <c r="G144" s="19">
        <f t="shared" si="4"/>
        <v>4306.7511175874542</v>
      </c>
      <c r="H144" s="19">
        <f t="shared" si="5"/>
        <v>103.18003441254587</v>
      </c>
    </row>
    <row r="145" spans="1:8" x14ac:dyDescent="0.3">
      <c r="A145" s="4">
        <v>44521</v>
      </c>
      <c r="B145" s="7">
        <v>58730.476562999997</v>
      </c>
      <c r="C145" s="7">
        <v>4269.7329099999997</v>
      </c>
      <c r="G145" s="19">
        <f t="shared" si="4"/>
        <v>4231.851999219708</v>
      </c>
      <c r="H145" s="19">
        <f t="shared" si="5"/>
        <v>37.880910780291742</v>
      </c>
    </row>
    <row r="146" spans="1:8" x14ac:dyDescent="0.3">
      <c r="A146" s="4">
        <v>44522</v>
      </c>
      <c r="B146" s="7">
        <v>56289.289062999997</v>
      </c>
      <c r="C146" s="7">
        <v>4088.4577640000002</v>
      </c>
      <c r="G146" s="19">
        <f t="shared" si="4"/>
        <v>4042.7144744532088</v>
      </c>
      <c r="H146" s="19">
        <f t="shared" si="5"/>
        <v>45.743289546791402</v>
      </c>
    </row>
    <row r="147" spans="1:8" x14ac:dyDescent="0.3">
      <c r="A147" s="4">
        <v>44523</v>
      </c>
      <c r="B147" s="7">
        <v>57569.074219000002</v>
      </c>
      <c r="C147" s="7">
        <v>4340.763672</v>
      </c>
      <c r="G147" s="19">
        <f t="shared" si="4"/>
        <v>4141.8692491842567</v>
      </c>
      <c r="H147" s="19">
        <f t="shared" si="5"/>
        <v>198.89442281574338</v>
      </c>
    </row>
    <row r="148" spans="1:8" x14ac:dyDescent="0.3">
      <c r="A148" s="4">
        <v>44524</v>
      </c>
      <c r="B148" s="7">
        <v>56280.425780999998</v>
      </c>
      <c r="C148" s="7">
        <v>4239.9814450000003</v>
      </c>
      <c r="G148" s="19">
        <f t="shared" si="4"/>
        <v>4042.0277679962956</v>
      </c>
      <c r="H148" s="19">
        <f t="shared" si="5"/>
        <v>197.9536770037048</v>
      </c>
    </row>
    <row r="149" spans="1:8" x14ac:dyDescent="0.3">
      <c r="A149" s="4">
        <v>44525</v>
      </c>
      <c r="B149" s="7">
        <v>57274.679687999997</v>
      </c>
      <c r="C149" s="7">
        <v>4274.7431640000004</v>
      </c>
      <c r="G149" s="19">
        <f t="shared" si="4"/>
        <v>4119.0602462305151</v>
      </c>
      <c r="H149" s="19">
        <f t="shared" si="5"/>
        <v>155.68291776948536</v>
      </c>
    </row>
    <row r="150" spans="1:8" x14ac:dyDescent="0.3">
      <c r="A150" s="4">
        <v>44526</v>
      </c>
      <c r="B150" s="7">
        <v>53569.765625</v>
      </c>
      <c r="C150" s="7">
        <v>4030.9089359999998</v>
      </c>
      <c r="G150" s="19">
        <f t="shared" si="4"/>
        <v>3832.0121291365149</v>
      </c>
      <c r="H150" s="19">
        <f t="shared" si="5"/>
        <v>198.89680686348493</v>
      </c>
    </row>
    <row r="151" spans="1:8" x14ac:dyDescent="0.3">
      <c r="A151" s="4">
        <v>44527</v>
      </c>
      <c r="B151" s="7">
        <v>54815.078125</v>
      </c>
      <c r="C151" s="7">
        <v>4096.9121089999999</v>
      </c>
      <c r="G151" s="19">
        <f t="shared" si="4"/>
        <v>3928.4960427280685</v>
      </c>
      <c r="H151" s="19">
        <f t="shared" si="5"/>
        <v>168.41606627193141</v>
      </c>
    </row>
    <row r="152" spans="1:8" x14ac:dyDescent="0.3">
      <c r="A152" s="4">
        <v>44528</v>
      </c>
      <c r="B152" s="7">
        <v>57248.457030999998</v>
      </c>
      <c r="C152" s="7">
        <v>4294.4536129999997</v>
      </c>
      <c r="G152" s="19">
        <f t="shared" si="4"/>
        <v>4117.0285758087311</v>
      </c>
      <c r="H152" s="19">
        <f t="shared" si="5"/>
        <v>177.42503719126853</v>
      </c>
    </row>
    <row r="153" spans="1:8" x14ac:dyDescent="0.3">
      <c r="A153" s="4">
        <v>44529</v>
      </c>
      <c r="B153" s="7">
        <v>57806.566405999998</v>
      </c>
      <c r="C153" s="7">
        <v>4445.1049800000001</v>
      </c>
      <c r="G153" s="19">
        <f t="shared" si="4"/>
        <v>4160.2695909853519</v>
      </c>
      <c r="H153" s="19">
        <f t="shared" si="5"/>
        <v>284.83538901464817</v>
      </c>
    </row>
    <row r="154" spans="1:8" x14ac:dyDescent="0.3">
      <c r="A154" s="4">
        <v>44530</v>
      </c>
      <c r="B154" s="7">
        <v>57005.425780999998</v>
      </c>
      <c r="C154" s="7">
        <v>4631.4790039999998</v>
      </c>
      <c r="G154" s="19">
        <f t="shared" si="4"/>
        <v>4098.1990803005374</v>
      </c>
      <c r="H154" s="19">
        <f t="shared" si="5"/>
        <v>533.27992369946242</v>
      </c>
    </row>
    <row r="155" spans="1:8" x14ac:dyDescent="0.3">
      <c r="A155" s="4">
        <v>44531</v>
      </c>
      <c r="B155" s="7">
        <v>57229.828125</v>
      </c>
      <c r="C155" s="7">
        <v>4586.9902339999999</v>
      </c>
      <c r="G155" s="19">
        <f t="shared" si="4"/>
        <v>4115.5852515372653</v>
      </c>
      <c r="H155" s="19">
        <f t="shared" si="5"/>
        <v>471.40498246273455</v>
      </c>
    </row>
    <row r="156" spans="1:8" x14ac:dyDescent="0.3">
      <c r="A156" s="4">
        <v>44532</v>
      </c>
      <c r="B156" s="7">
        <v>56477.816405999998</v>
      </c>
      <c r="C156" s="7">
        <v>4511.3022460000002</v>
      </c>
      <c r="G156" s="19">
        <f t="shared" si="4"/>
        <v>4057.3211341243014</v>
      </c>
      <c r="H156" s="19">
        <f t="shared" si="5"/>
        <v>453.98111187569884</v>
      </c>
    </row>
    <row r="157" spans="1:8" x14ac:dyDescent="0.3">
      <c r="A157" s="4">
        <v>44533</v>
      </c>
      <c r="B157" s="7">
        <v>53598.246094000002</v>
      </c>
      <c r="C157" s="7">
        <v>4220.7060549999997</v>
      </c>
      <c r="G157" s="19">
        <f t="shared" si="4"/>
        <v>3834.2187295761987</v>
      </c>
      <c r="H157" s="19">
        <f t="shared" si="5"/>
        <v>386.48732542380094</v>
      </c>
    </row>
    <row r="158" spans="1:8" x14ac:dyDescent="0.3">
      <c r="A158" s="4">
        <v>44534</v>
      </c>
      <c r="B158" s="7">
        <v>49200.703125</v>
      </c>
      <c r="C158" s="7">
        <v>4119.5874020000001</v>
      </c>
      <c r="G158" s="19">
        <f t="shared" si="4"/>
        <v>3493.5073371858234</v>
      </c>
      <c r="H158" s="19">
        <f t="shared" si="5"/>
        <v>626.08006481417669</v>
      </c>
    </row>
    <row r="159" spans="1:8" x14ac:dyDescent="0.3">
      <c r="A159" s="4">
        <v>44535</v>
      </c>
      <c r="B159" s="7">
        <v>49368.847655999998</v>
      </c>
      <c r="C159" s="7">
        <v>4198.3227539999998</v>
      </c>
      <c r="G159" s="19">
        <f t="shared" si="4"/>
        <v>3506.5347840314112</v>
      </c>
      <c r="H159" s="19">
        <f t="shared" si="5"/>
        <v>691.78796996858864</v>
      </c>
    </row>
    <row r="160" spans="1:8" x14ac:dyDescent="0.3">
      <c r="A160" s="4">
        <v>44536</v>
      </c>
      <c r="B160" s="7">
        <v>50582.625</v>
      </c>
      <c r="C160" s="7">
        <v>4358.7373049999997</v>
      </c>
      <c r="G160" s="19">
        <f t="shared" si="4"/>
        <v>3600.5754271453939</v>
      </c>
      <c r="H160" s="19">
        <f t="shared" si="5"/>
        <v>758.16187785460579</v>
      </c>
    </row>
    <row r="161" spans="1:8" x14ac:dyDescent="0.3">
      <c r="A161" s="4">
        <v>44537</v>
      </c>
      <c r="B161" s="7">
        <v>50700.085937999997</v>
      </c>
      <c r="C161" s="7">
        <v>4315.0615230000003</v>
      </c>
      <c r="G161" s="19">
        <f t="shared" si="4"/>
        <v>3609.6760271894586</v>
      </c>
      <c r="H161" s="19">
        <f t="shared" si="5"/>
        <v>705.38549581054167</v>
      </c>
    </row>
    <row r="162" spans="1:8" x14ac:dyDescent="0.3">
      <c r="A162" s="4">
        <v>44538</v>
      </c>
      <c r="B162" s="7">
        <v>50504.796875</v>
      </c>
      <c r="C162" s="7">
        <v>4439.3579099999997</v>
      </c>
      <c r="G162" s="19">
        <f t="shared" si="4"/>
        <v>3594.5454851930785</v>
      </c>
      <c r="H162" s="19">
        <f t="shared" si="5"/>
        <v>844.81242480692117</v>
      </c>
    </row>
    <row r="163" spans="1:8" x14ac:dyDescent="0.3">
      <c r="A163" s="4">
        <v>44539</v>
      </c>
      <c r="B163" s="7">
        <v>47672.121094000002</v>
      </c>
      <c r="C163" s="7">
        <v>4119.8159180000002</v>
      </c>
      <c r="G163" s="19">
        <f t="shared" si="4"/>
        <v>3375.0763597431296</v>
      </c>
      <c r="H163" s="19">
        <f t="shared" si="5"/>
        <v>744.73955825687062</v>
      </c>
    </row>
    <row r="164" spans="1:8" x14ac:dyDescent="0.3">
      <c r="A164" s="4">
        <v>44540</v>
      </c>
      <c r="B164" s="7">
        <v>47243.304687999997</v>
      </c>
      <c r="C164" s="7">
        <v>3908.4960940000001</v>
      </c>
      <c r="G164" s="19">
        <f t="shared" si="4"/>
        <v>3341.8526628291861</v>
      </c>
      <c r="H164" s="19">
        <f t="shared" si="5"/>
        <v>566.64343117081398</v>
      </c>
    </row>
    <row r="165" spans="1:8" x14ac:dyDescent="0.3">
      <c r="A165" s="4">
        <v>44541</v>
      </c>
      <c r="B165" s="7">
        <v>49362.507812999997</v>
      </c>
      <c r="C165" s="7">
        <v>4084.452393</v>
      </c>
      <c r="G165" s="19">
        <f t="shared" si="4"/>
        <v>3506.043587754014</v>
      </c>
      <c r="H165" s="19">
        <f t="shared" si="5"/>
        <v>578.40880524598606</v>
      </c>
    </row>
    <row r="166" spans="1:8" x14ac:dyDescent="0.3">
      <c r="A166" s="4">
        <v>44542</v>
      </c>
      <c r="B166" s="7">
        <v>50098.335937999997</v>
      </c>
      <c r="C166" s="7">
        <v>4134.453125</v>
      </c>
      <c r="G166" s="19">
        <f t="shared" si="4"/>
        <v>3563.0538379769378</v>
      </c>
      <c r="H166" s="19">
        <f t="shared" si="5"/>
        <v>571.39928702306224</v>
      </c>
    </row>
    <row r="167" spans="1:8" x14ac:dyDescent="0.3">
      <c r="A167" s="4">
        <v>44543</v>
      </c>
      <c r="B167" s="7">
        <v>46737.480469000002</v>
      </c>
      <c r="C167" s="7">
        <v>3784.226807</v>
      </c>
      <c r="G167" s="19">
        <f t="shared" si="4"/>
        <v>3302.6625798271202</v>
      </c>
      <c r="H167" s="19">
        <f t="shared" si="5"/>
        <v>481.56422717287978</v>
      </c>
    </row>
    <row r="168" spans="1:8" x14ac:dyDescent="0.3">
      <c r="A168" s="4">
        <v>44544</v>
      </c>
      <c r="B168" s="7">
        <v>46612.632812999997</v>
      </c>
      <c r="C168" s="7">
        <v>3745.4404300000001</v>
      </c>
      <c r="G168" s="19">
        <f t="shared" si="4"/>
        <v>3292.9896740676322</v>
      </c>
      <c r="H168" s="19">
        <f t="shared" si="5"/>
        <v>452.45075593236788</v>
      </c>
    </row>
    <row r="169" spans="1:8" x14ac:dyDescent="0.3">
      <c r="A169" s="4">
        <v>44545</v>
      </c>
      <c r="B169" s="7">
        <v>48896.722655999998</v>
      </c>
      <c r="C169" s="7">
        <v>4018.388672</v>
      </c>
      <c r="G169" s="19">
        <f t="shared" si="4"/>
        <v>3469.955638070528</v>
      </c>
      <c r="H169" s="19">
        <f t="shared" si="5"/>
        <v>548.433033929472</v>
      </c>
    </row>
    <row r="170" spans="1:8" x14ac:dyDescent="0.3">
      <c r="A170" s="4">
        <v>44546</v>
      </c>
      <c r="B170" s="7">
        <v>47665.425780999998</v>
      </c>
      <c r="C170" s="7">
        <v>3962.4697270000001</v>
      </c>
      <c r="G170" s="19">
        <f t="shared" si="4"/>
        <v>3374.557622477615</v>
      </c>
      <c r="H170" s="19">
        <f t="shared" si="5"/>
        <v>587.91210452238511</v>
      </c>
    </row>
    <row r="171" spans="1:8" x14ac:dyDescent="0.3">
      <c r="A171" s="4">
        <v>44547</v>
      </c>
      <c r="B171" s="7">
        <v>46202.144530999998</v>
      </c>
      <c r="C171" s="7">
        <v>3879.4865719999998</v>
      </c>
      <c r="G171" s="19">
        <f t="shared" si="4"/>
        <v>3261.1859975359721</v>
      </c>
      <c r="H171" s="19">
        <f t="shared" si="5"/>
        <v>618.3005744640277</v>
      </c>
    </row>
    <row r="172" spans="1:8" x14ac:dyDescent="0.3">
      <c r="A172" s="4">
        <v>44548</v>
      </c>
      <c r="B172" s="7">
        <v>46848.777344000002</v>
      </c>
      <c r="C172" s="7">
        <v>3960.860107</v>
      </c>
      <c r="G172" s="19">
        <f t="shared" si="4"/>
        <v>3311.2856026189975</v>
      </c>
      <c r="H172" s="19">
        <f t="shared" si="5"/>
        <v>649.5745043810025</v>
      </c>
    </row>
    <row r="173" spans="1:8" x14ac:dyDescent="0.3">
      <c r="A173" s="4">
        <v>44549</v>
      </c>
      <c r="B173" s="7">
        <v>46707.015625</v>
      </c>
      <c r="C173" s="7">
        <v>3922.592529</v>
      </c>
      <c r="G173" s="19">
        <f t="shared" si="4"/>
        <v>3300.3022346317766</v>
      </c>
      <c r="H173" s="19">
        <f t="shared" si="5"/>
        <v>622.29029436822339</v>
      </c>
    </row>
    <row r="174" spans="1:8" x14ac:dyDescent="0.3">
      <c r="A174" s="4">
        <v>44550</v>
      </c>
      <c r="B174" s="7">
        <v>46880.277344000002</v>
      </c>
      <c r="C174" s="7">
        <v>3933.844482</v>
      </c>
      <c r="G174" s="19">
        <f t="shared" si="4"/>
        <v>3313.7261492915268</v>
      </c>
      <c r="H174" s="19">
        <f t="shared" si="5"/>
        <v>620.11833270847319</v>
      </c>
    </row>
    <row r="175" spans="1:8" x14ac:dyDescent="0.3">
      <c r="A175" s="4">
        <v>44551</v>
      </c>
      <c r="B175" s="7">
        <v>48936.613280999998</v>
      </c>
      <c r="C175" s="7">
        <v>4020.26001</v>
      </c>
      <c r="G175" s="19">
        <f t="shared" si="4"/>
        <v>3473.0462708358887</v>
      </c>
      <c r="H175" s="19">
        <f t="shared" si="5"/>
        <v>547.2137391641113</v>
      </c>
    </row>
    <row r="176" spans="1:8" x14ac:dyDescent="0.3">
      <c r="A176" s="4">
        <v>44552</v>
      </c>
      <c r="B176" s="7">
        <v>48628.511719000002</v>
      </c>
      <c r="C176" s="7">
        <v>3982.0996089999999</v>
      </c>
      <c r="G176" s="19">
        <f t="shared" si="4"/>
        <v>3449.1752790282662</v>
      </c>
      <c r="H176" s="19">
        <f t="shared" si="5"/>
        <v>532.92432997173364</v>
      </c>
    </row>
    <row r="177" spans="1:8" x14ac:dyDescent="0.3">
      <c r="A177" s="4">
        <v>44553</v>
      </c>
      <c r="B177" s="7">
        <v>50784.539062999997</v>
      </c>
      <c r="C177" s="7">
        <v>4108.015625</v>
      </c>
      <c r="G177" s="19">
        <f t="shared" si="4"/>
        <v>3616.2192587197264</v>
      </c>
      <c r="H177" s="19">
        <f t="shared" si="5"/>
        <v>491.79636628027356</v>
      </c>
    </row>
    <row r="178" spans="1:8" x14ac:dyDescent="0.3">
      <c r="A178" s="4">
        <v>44554</v>
      </c>
      <c r="B178" s="7">
        <v>50822.195312999997</v>
      </c>
      <c r="C178" s="7">
        <v>4047.9829100000002</v>
      </c>
      <c r="G178" s="19">
        <f t="shared" si="4"/>
        <v>3619.1367773113907</v>
      </c>
      <c r="H178" s="19">
        <f t="shared" si="5"/>
        <v>428.84613268860949</v>
      </c>
    </row>
    <row r="179" spans="1:8" x14ac:dyDescent="0.3">
      <c r="A179" s="4">
        <v>44555</v>
      </c>
      <c r="B179" s="7">
        <v>50429.859375</v>
      </c>
      <c r="C179" s="7">
        <v>4093.2810060000002</v>
      </c>
      <c r="G179" s="19">
        <f t="shared" si="4"/>
        <v>3588.7395021368038</v>
      </c>
      <c r="H179" s="19">
        <f t="shared" si="5"/>
        <v>504.54150386319634</v>
      </c>
    </row>
    <row r="180" spans="1:8" x14ac:dyDescent="0.3">
      <c r="A180" s="4">
        <v>44556</v>
      </c>
      <c r="B180" s="7">
        <v>50809.515625</v>
      </c>
      <c r="C180" s="7">
        <v>4067.328125</v>
      </c>
      <c r="G180" s="19">
        <f t="shared" si="4"/>
        <v>3618.1543846016416</v>
      </c>
      <c r="H180" s="19">
        <f t="shared" si="5"/>
        <v>449.1737403983584</v>
      </c>
    </row>
    <row r="181" spans="1:8" x14ac:dyDescent="0.3">
      <c r="A181" s="4">
        <v>44557</v>
      </c>
      <c r="B181" s="7">
        <v>50640.417969000002</v>
      </c>
      <c r="C181" s="7">
        <v>4037.547607</v>
      </c>
      <c r="G181" s="19">
        <f t="shared" si="4"/>
        <v>3605.0530918497916</v>
      </c>
      <c r="H181" s="19">
        <f t="shared" si="5"/>
        <v>432.49451515020837</v>
      </c>
    </row>
    <row r="182" spans="1:8" x14ac:dyDescent="0.3">
      <c r="A182" s="4">
        <v>44558</v>
      </c>
      <c r="B182" s="7">
        <v>47588.855469000002</v>
      </c>
      <c r="C182" s="7">
        <v>3800.8930660000001</v>
      </c>
      <c r="G182" s="19">
        <f t="shared" si="4"/>
        <v>3368.6251329485322</v>
      </c>
      <c r="H182" s="19">
        <f t="shared" si="5"/>
        <v>432.26793305146794</v>
      </c>
    </row>
    <row r="183" spans="1:8" x14ac:dyDescent="0.3">
      <c r="A183" s="4">
        <v>44559</v>
      </c>
      <c r="B183" s="7">
        <v>46444.710937999997</v>
      </c>
      <c r="C183" s="7">
        <v>3628.5317380000001</v>
      </c>
      <c r="G183" s="19">
        <f t="shared" si="4"/>
        <v>3279.9794780906132</v>
      </c>
      <c r="H183" s="19">
        <f t="shared" si="5"/>
        <v>348.55225990938698</v>
      </c>
    </row>
    <row r="184" spans="1:8" x14ac:dyDescent="0.3">
      <c r="A184" s="4">
        <v>44560</v>
      </c>
      <c r="B184" s="7">
        <v>47178.125</v>
      </c>
      <c r="C184" s="7">
        <v>3713.8520509999998</v>
      </c>
      <c r="G184" s="19">
        <f t="shared" si="4"/>
        <v>3336.8026923318885</v>
      </c>
      <c r="H184" s="19">
        <f t="shared" si="5"/>
        <v>377.04935866811138</v>
      </c>
    </row>
    <row r="185" spans="1:8" x14ac:dyDescent="0.3">
      <c r="A185" s="4">
        <v>44561</v>
      </c>
      <c r="B185" s="7">
        <v>46306.445312999997</v>
      </c>
      <c r="C185" s="7">
        <v>3682.6328130000002</v>
      </c>
      <c r="G185" s="19">
        <f t="shared" si="4"/>
        <v>3269.2669793281079</v>
      </c>
      <c r="H185" s="19">
        <f t="shared" si="5"/>
        <v>413.36583367189223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DF0FC-42BF-4E84-B3C2-A6B40C51D02D}">
  <dimension ref="A1:L187"/>
  <sheetViews>
    <sheetView tabSelected="1" zoomScaleNormal="100" workbookViewId="0">
      <selection activeCell="O2" sqref="O2"/>
    </sheetView>
  </sheetViews>
  <sheetFormatPr defaultRowHeight="18.75" x14ac:dyDescent="0.3"/>
  <cols>
    <col min="1" max="1" width="10.09765625" bestFit="1" customWidth="1"/>
    <col min="2" max="2" width="8.69921875" style="7" bestFit="1" customWidth="1"/>
    <col min="3" max="3" width="10.5" style="7" bestFit="1" customWidth="1"/>
    <col min="4" max="4" width="8.69921875" bestFit="1" customWidth="1"/>
    <col min="5" max="5" width="10.5" bestFit="1" customWidth="1"/>
    <col min="7" max="7" width="2.8984375" bestFit="1" customWidth="1"/>
    <col min="8" max="8" width="5.3984375" style="18" bestFit="1" customWidth="1"/>
    <col min="10" max="10" width="16.19921875" style="20" bestFit="1" customWidth="1"/>
    <col min="11" max="11" width="8.796875" style="20"/>
  </cols>
  <sheetData>
    <row r="1" spans="1:12" x14ac:dyDescent="0.3">
      <c r="A1" t="s">
        <v>14</v>
      </c>
      <c r="B1" s="5" t="s">
        <v>15</v>
      </c>
      <c r="C1" s="6" t="s">
        <v>16</v>
      </c>
      <c r="D1" s="5" t="s">
        <v>15</v>
      </c>
      <c r="E1" s="6" t="s">
        <v>16</v>
      </c>
      <c r="J1" s="20" t="s">
        <v>24</v>
      </c>
      <c r="K1" s="20" t="s">
        <v>25</v>
      </c>
    </row>
    <row r="2" spans="1:12" x14ac:dyDescent="0.3">
      <c r="A2" s="4">
        <v>44378</v>
      </c>
      <c r="B2" s="7">
        <v>33572.117187999997</v>
      </c>
      <c r="C2" s="7">
        <v>2113.6054690000001</v>
      </c>
      <c r="G2" s="21" t="s">
        <v>8</v>
      </c>
      <c r="H2" s="22">
        <f>INTERCEPT(E3:E185,D3:D185)</f>
        <v>1.535195384767925E-3</v>
      </c>
    </row>
    <row r="3" spans="1:12" x14ac:dyDescent="0.3">
      <c r="A3" s="4">
        <v>44379</v>
      </c>
      <c r="B3" s="7">
        <v>33897.046875</v>
      </c>
      <c r="C3" s="7">
        <v>2150.0402829999998</v>
      </c>
      <c r="D3" s="20">
        <f>(B3-B2)/B2</f>
        <v>9.6785581076234955E-3</v>
      </c>
      <c r="E3" s="20">
        <f>(C3-C2)/C2</f>
        <v>1.7238228484163585E-2</v>
      </c>
      <c r="G3" s="21" t="s">
        <v>7</v>
      </c>
      <c r="H3" s="22">
        <f>SLOPE(E3:E185,D3:D185)</f>
        <v>1.0195622155215096</v>
      </c>
      <c r="J3" s="20">
        <f>$H$2+$H$3*D3</f>
        <v>1.1403087532030206E-2</v>
      </c>
      <c r="K3" s="20">
        <f>E3-J3</f>
        <v>5.8351409521333799E-3</v>
      </c>
      <c r="L3" s="20">
        <f>MAX(K3:K186)</f>
        <v>7.8952659488951277E-2</v>
      </c>
    </row>
    <row r="4" spans="1:12" x14ac:dyDescent="0.3">
      <c r="A4" s="4">
        <v>44380</v>
      </c>
      <c r="B4" s="7">
        <v>34668.546875</v>
      </c>
      <c r="C4" s="7">
        <v>2226.1142580000001</v>
      </c>
      <c r="D4" s="20">
        <f t="shared" ref="D4:D67" si="0">(B4-B3)/B3</f>
        <v>2.2760094790705863E-2</v>
      </c>
      <c r="E4" s="20">
        <f t="shared" ref="E4:E67" si="1">(C4-C3)/C3</f>
        <v>3.5382581248130159E-2</v>
      </c>
      <c r="J4" s="20">
        <f t="shared" ref="J4:J67" si="2">$H$2+$H$3*D4</f>
        <v>2.4740528055059566E-2</v>
      </c>
      <c r="K4" s="20">
        <f>E4-J4</f>
        <v>1.0642053193070593E-2</v>
      </c>
      <c r="L4" s="20">
        <f>MIN(K3:K186)</f>
        <v>-6.003301067594221E-2</v>
      </c>
    </row>
    <row r="5" spans="1:12" x14ac:dyDescent="0.3">
      <c r="A5" s="4">
        <v>44381</v>
      </c>
      <c r="B5" s="7">
        <v>35287.78125</v>
      </c>
      <c r="C5" s="7">
        <v>2321.7241210000002</v>
      </c>
      <c r="D5" s="20">
        <f t="shared" si="0"/>
        <v>1.7861561294527144E-2</v>
      </c>
      <c r="E5" s="20">
        <f t="shared" si="1"/>
        <v>4.2949216400913114E-2</v>
      </c>
      <c r="J5" s="20">
        <f t="shared" si="2"/>
        <v>1.9746168390889263E-2</v>
      </c>
      <c r="K5" s="20">
        <f>E5-J5</f>
        <v>2.320304801002385E-2</v>
      </c>
    </row>
    <row r="6" spans="1:12" x14ac:dyDescent="0.3">
      <c r="A6" s="4">
        <v>44382</v>
      </c>
      <c r="B6" s="7">
        <v>33746.003905999998</v>
      </c>
      <c r="C6" s="7">
        <v>2198.5825199999999</v>
      </c>
      <c r="D6" s="20">
        <f t="shared" si="0"/>
        <v>-4.3691535409299841E-2</v>
      </c>
      <c r="E6" s="20">
        <f t="shared" si="1"/>
        <v>-5.3038860166969966E-2</v>
      </c>
      <c r="J6" s="20">
        <f t="shared" si="2"/>
        <v>-4.3011043256674313E-2</v>
      </c>
      <c r="K6" s="20">
        <f>E6-J6</f>
        <v>-1.0027816910295653E-2</v>
      </c>
    </row>
    <row r="7" spans="1:12" x14ac:dyDescent="0.3">
      <c r="A7" s="4">
        <v>44383</v>
      </c>
      <c r="B7" s="7">
        <v>34235.195312999997</v>
      </c>
      <c r="C7" s="7">
        <v>2324.679443</v>
      </c>
      <c r="D7" s="20">
        <f t="shared" si="0"/>
        <v>1.4496276606932437E-2</v>
      </c>
      <c r="E7" s="20">
        <f t="shared" si="1"/>
        <v>5.7353736715781797E-2</v>
      </c>
      <c r="J7" s="20">
        <f t="shared" si="2"/>
        <v>1.6315051278944594E-2</v>
      </c>
      <c r="K7" s="20">
        <f>E7-J7</f>
        <v>4.1038685436837204E-2</v>
      </c>
    </row>
    <row r="8" spans="1:12" x14ac:dyDescent="0.3">
      <c r="A8" s="4">
        <v>44384</v>
      </c>
      <c r="B8" s="7">
        <v>33855.328125</v>
      </c>
      <c r="C8" s="7">
        <v>2315.161865</v>
      </c>
      <c r="D8" s="20">
        <f t="shared" si="0"/>
        <v>-1.1095808992091571E-2</v>
      </c>
      <c r="E8" s="20">
        <f t="shared" si="1"/>
        <v>-4.094146411738179E-3</v>
      </c>
      <c r="J8" s="20">
        <f t="shared" si="2"/>
        <v>-9.7776722142124441E-3</v>
      </c>
      <c r="K8" s="20">
        <f>E8-J8</f>
        <v>5.683525802474265E-3</v>
      </c>
    </row>
    <row r="9" spans="1:12" x14ac:dyDescent="0.3">
      <c r="A9" s="4">
        <v>44385</v>
      </c>
      <c r="B9" s="7">
        <v>32877.371094000002</v>
      </c>
      <c r="C9" s="7">
        <v>2120.0263669999999</v>
      </c>
      <c r="D9" s="20">
        <f t="shared" si="0"/>
        <v>-2.8886355122278055E-2</v>
      </c>
      <c r="E9" s="20">
        <f t="shared" si="1"/>
        <v>-8.4285898515350718E-2</v>
      </c>
      <c r="J9" s="20">
        <f t="shared" si="2"/>
        <v>-2.7916240842042996E-2</v>
      </c>
      <c r="K9" s="20">
        <f>E9-J9</f>
        <v>-5.6369657673307719E-2</v>
      </c>
    </row>
    <row r="10" spans="1:12" x14ac:dyDescent="0.3">
      <c r="A10" s="4">
        <v>44386</v>
      </c>
      <c r="B10" s="7">
        <v>33798.011719000002</v>
      </c>
      <c r="C10" s="7">
        <v>2146.6923830000001</v>
      </c>
      <c r="D10" s="20">
        <f t="shared" si="0"/>
        <v>2.8002257916783787E-2</v>
      </c>
      <c r="E10" s="20">
        <f t="shared" si="1"/>
        <v>1.257815299615098E-2</v>
      </c>
      <c r="J10" s="20">
        <f t="shared" si="2"/>
        <v>3.0085239506008735E-2</v>
      </c>
      <c r="K10" s="20">
        <f>E10-J10</f>
        <v>-1.7507086509857755E-2</v>
      </c>
    </row>
    <row r="11" spans="1:12" x14ac:dyDescent="0.3">
      <c r="A11" s="4">
        <v>44387</v>
      </c>
      <c r="B11" s="7">
        <v>33520.519530999998</v>
      </c>
      <c r="C11" s="7">
        <v>2111.4035640000002</v>
      </c>
      <c r="D11" s="20">
        <f t="shared" si="0"/>
        <v>-8.2103110179113838E-3</v>
      </c>
      <c r="E11" s="20">
        <f t="shared" si="1"/>
        <v>-1.6438693908571937E-2</v>
      </c>
      <c r="J11" s="20">
        <f t="shared" si="2"/>
        <v>-6.8357275067744659E-3</v>
      </c>
      <c r="K11" s="20">
        <f>E11-J11</f>
        <v>-9.6029664017974713E-3</v>
      </c>
    </row>
    <row r="12" spans="1:12" x14ac:dyDescent="0.3">
      <c r="A12" s="4">
        <v>44388</v>
      </c>
      <c r="B12" s="7">
        <v>34240.1875</v>
      </c>
      <c r="C12" s="7">
        <v>2139.6647950000001</v>
      </c>
      <c r="D12" s="20">
        <f t="shared" si="0"/>
        <v>2.1469475386097409E-2</v>
      </c>
      <c r="E12" s="20">
        <f t="shared" si="1"/>
        <v>1.3385044660273175E-2</v>
      </c>
      <c r="J12" s="20">
        <f t="shared" si="2"/>
        <v>2.3424661275501919E-2</v>
      </c>
      <c r="K12" s="20">
        <f>E12-J12</f>
        <v>-1.0039616615228744E-2</v>
      </c>
    </row>
    <row r="13" spans="1:12" x14ac:dyDescent="0.3">
      <c r="A13" s="4">
        <v>44389</v>
      </c>
      <c r="B13" s="7">
        <v>33155.847655999998</v>
      </c>
      <c r="C13" s="7">
        <v>2036.7210689999999</v>
      </c>
      <c r="D13" s="20">
        <f t="shared" si="0"/>
        <v>-3.1668630436092145E-2</v>
      </c>
      <c r="E13" s="20">
        <f t="shared" si="1"/>
        <v>-4.8112081032767651E-2</v>
      </c>
      <c r="J13" s="20">
        <f t="shared" si="2"/>
        <v>-3.0752943625186092E-2</v>
      </c>
      <c r="K13" s="20">
        <f>E13-J13</f>
        <v>-1.7359137407581559E-2</v>
      </c>
    </row>
    <row r="14" spans="1:12" x14ac:dyDescent="0.3">
      <c r="A14" s="4">
        <v>44390</v>
      </c>
      <c r="B14" s="7">
        <v>32702.025390999999</v>
      </c>
      <c r="C14" s="7">
        <v>1940.0839840000001</v>
      </c>
      <c r="D14" s="20">
        <f t="shared" si="0"/>
        <v>-1.3687548263235962E-2</v>
      </c>
      <c r="E14" s="20">
        <f t="shared" si="1"/>
        <v>-4.744738318411329E-2</v>
      </c>
      <c r="J14" s="20">
        <f t="shared" si="2"/>
        <v>-1.2420111647554523E-2</v>
      </c>
      <c r="K14" s="20">
        <f>E14-J14</f>
        <v>-3.5027271536558768E-2</v>
      </c>
    </row>
    <row r="15" spans="1:12" x14ac:dyDescent="0.3">
      <c r="A15" s="4">
        <v>44391</v>
      </c>
      <c r="B15" s="7">
        <v>32822.347655999998</v>
      </c>
      <c r="C15" s="7">
        <v>1994.3312989999999</v>
      </c>
      <c r="D15" s="20">
        <f t="shared" si="0"/>
        <v>3.6793520756397261E-3</v>
      </c>
      <c r="E15" s="20">
        <f t="shared" si="1"/>
        <v>2.7961323039301912E-2</v>
      </c>
      <c r="J15" s="20">
        <f t="shared" si="2"/>
        <v>5.2865237386908294E-3</v>
      </c>
      <c r="K15" s="20">
        <f>E15-J15</f>
        <v>2.2674799300611084E-2</v>
      </c>
    </row>
    <row r="16" spans="1:12" x14ac:dyDescent="0.3">
      <c r="A16" s="4">
        <v>44392</v>
      </c>
      <c r="B16" s="7">
        <v>31780.730468999998</v>
      </c>
      <c r="C16" s="7">
        <v>1911.175659</v>
      </c>
      <c r="D16" s="20">
        <f t="shared" si="0"/>
        <v>-3.1734999516696359E-2</v>
      </c>
      <c r="E16" s="20">
        <f t="shared" si="1"/>
        <v>-4.1696001081513362E-2</v>
      </c>
      <c r="J16" s="20">
        <f t="shared" si="2"/>
        <v>-3.0820611032049052E-2</v>
      </c>
      <c r="K16" s="20">
        <f>E16-J16</f>
        <v>-1.087539004946431E-2</v>
      </c>
    </row>
    <row r="17" spans="1:11" x14ac:dyDescent="0.3">
      <c r="A17" s="4">
        <v>44393</v>
      </c>
      <c r="B17" s="7">
        <v>31421.539063</v>
      </c>
      <c r="C17" s="7">
        <v>1880.3829350000001</v>
      </c>
      <c r="D17" s="20">
        <f t="shared" si="0"/>
        <v>-1.130217590027912E-2</v>
      </c>
      <c r="E17" s="20">
        <f t="shared" si="1"/>
        <v>-1.6111927679170964E-2</v>
      </c>
      <c r="J17" s="20">
        <f t="shared" si="2"/>
        <v>-9.9880761163344666E-3</v>
      </c>
      <c r="K17" s="20">
        <f>E17-J17</f>
        <v>-6.1238515628364975E-3</v>
      </c>
    </row>
    <row r="18" spans="1:11" x14ac:dyDescent="0.3">
      <c r="A18" s="4">
        <v>44394</v>
      </c>
      <c r="B18" s="7">
        <v>31533.068359000001</v>
      </c>
      <c r="C18" s="7">
        <v>1898.8251949999999</v>
      </c>
      <c r="D18" s="20">
        <f t="shared" si="0"/>
        <v>3.5494536335850713E-3</v>
      </c>
      <c r="E18" s="20">
        <f t="shared" si="1"/>
        <v>9.807715043957152E-3</v>
      </c>
      <c r="J18" s="20">
        <f t="shared" si="2"/>
        <v>5.1540841953167929E-3</v>
      </c>
      <c r="K18" s="20">
        <f>E18-J18</f>
        <v>4.6536308486403591E-3</v>
      </c>
    </row>
    <row r="19" spans="1:11" x14ac:dyDescent="0.3">
      <c r="A19" s="4">
        <v>44395</v>
      </c>
      <c r="B19" s="7">
        <v>31796.810547000001</v>
      </c>
      <c r="C19" s="7">
        <v>1895.552124</v>
      </c>
      <c r="D19" s="20">
        <f t="shared" si="0"/>
        <v>8.3639874495348397E-3</v>
      </c>
      <c r="E19" s="20">
        <f t="shared" si="1"/>
        <v>-1.7237347643261315E-3</v>
      </c>
      <c r="J19" s="20">
        <f t="shared" si="2"/>
        <v>1.0062800959409767E-2</v>
      </c>
      <c r="K19" s="20">
        <f>E19-J19</f>
        <v>-1.1786535723735898E-2</v>
      </c>
    </row>
    <row r="20" spans="1:11" x14ac:dyDescent="0.3">
      <c r="A20" s="4">
        <v>44396</v>
      </c>
      <c r="B20" s="7">
        <v>30817.832031000002</v>
      </c>
      <c r="C20" s="7">
        <v>1817.2966309999999</v>
      </c>
      <c r="D20" s="20">
        <f t="shared" si="0"/>
        <v>-3.0788575934461607E-2</v>
      </c>
      <c r="E20" s="20">
        <f t="shared" si="1"/>
        <v>-4.1283746307574559E-2</v>
      </c>
      <c r="J20" s="20">
        <f t="shared" si="2"/>
        <v>-2.9855673307723981E-2</v>
      </c>
      <c r="K20" s="20">
        <f>E20-J20</f>
        <v>-1.1428072999850578E-2</v>
      </c>
    </row>
    <row r="21" spans="1:11" x14ac:dyDescent="0.3">
      <c r="A21" s="4">
        <v>44397</v>
      </c>
      <c r="B21" s="7">
        <v>29807.347656000002</v>
      </c>
      <c r="C21" s="7">
        <v>1787.5107419999999</v>
      </c>
      <c r="D21" s="20">
        <f t="shared" si="0"/>
        <v>-3.2788950695283904E-2</v>
      </c>
      <c r="E21" s="20">
        <f t="shared" si="1"/>
        <v>-1.6390218576264999E-2</v>
      </c>
      <c r="J21" s="20">
        <f t="shared" si="2"/>
        <v>-3.1895179830741277E-2</v>
      </c>
      <c r="K21" s="20">
        <f>E21-J21</f>
        <v>1.5504961254476278E-2</v>
      </c>
    </row>
    <row r="22" spans="1:11" x14ac:dyDescent="0.3">
      <c r="A22" s="4">
        <v>44398</v>
      </c>
      <c r="B22" s="7">
        <v>32110.693359000001</v>
      </c>
      <c r="C22" s="7">
        <v>1990.9708250000001</v>
      </c>
      <c r="D22" s="20">
        <f t="shared" si="0"/>
        <v>7.7274426748142833E-2</v>
      </c>
      <c r="E22" s="20">
        <f t="shared" si="1"/>
        <v>0.11382313863599718</v>
      </c>
      <c r="J22" s="20">
        <f t="shared" si="2"/>
        <v>8.0321281123259036E-2</v>
      </c>
      <c r="K22" s="20">
        <f>E22-J22</f>
        <v>3.350185751273814E-2</v>
      </c>
    </row>
    <row r="23" spans="1:11" x14ac:dyDescent="0.3">
      <c r="A23" s="4">
        <v>44399</v>
      </c>
      <c r="B23" s="7">
        <v>32313.105468999998</v>
      </c>
      <c r="C23" s="7">
        <v>2025.202759</v>
      </c>
      <c r="D23" s="20">
        <f t="shared" si="0"/>
        <v>6.3035733217285178E-3</v>
      </c>
      <c r="E23" s="20">
        <f t="shared" si="1"/>
        <v>1.7193588961807067E-2</v>
      </c>
      <c r="J23" s="20">
        <f t="shared" si="2"/>
        <v>7.9620805663717341E-3</v>
      </c>
      <c r="K23" s="20">
        <f>E23-J23</f>
        <v>9.2315083954353332E-3</v>
      </c>
    </row>
    <row r="24" spans="1:11" x14ac:dyDescent="0.3">
      <c r="A24" s="4">
        <v>44400</v>
      </c>
      <c r="B24" s="7">
        <v>33581.550780999998</v>
      </c>
      <c r="C24" s="7">
        <v>2124.7766109999998</v>
      </c>
      <c r="D24" s="20">
        <f t="shared" si="0"/>
        <v>3.9254825359230777E-2</v>
      </c>
      <c r="E24" s="20">
        <f t="shared" si="1"/>
        <v>4.9167349569070859E-2</v>
      </c>
      <c r="J24" s="20">
        <f t="shared" si="2"/>
        <v>4.1557932097935193E-2</v>
      </c>
      <c r="K24" s="20">
        <f>E24-J24</f>
        <v>7.6094174711356655E-3</v>
      </c>
    </row>
    <row r="25" spans="1:11" x14ac:dyDescent="0.3">
      <c r="A25" s="4">
        <v>44401</v>
      </c>
      <c r="B25" s="7">
        <v>34292.445312999997</v>
      </c>
      <c r="C25" s="7">
        <v>2189.21875</v>
      </c>
      <c r="D25" s="20">
        <f t="shared" si="0"/>
        <v>2.1169199023477296E-2</v>
      </c>
      <c r="E25" s="20">
        <f t="shared" si="1"/>
        <v>3.0328900773089428E-2</v>
      </c>
      <c r="J25" s="20">
        <f t="shared" si="2"/>
        <v>2.3118510841960215E-2</v>
      </c>
      <c r="K25" s="20">
        <f>E25-J25</f>
        <v>7.210389931129213E-3</v>
      </c>
    </row>
    <row r="26" spans="1:11" x14ac:dyDescent="0.3">
      <c r="A26" s="4">
        <v>44402</v>
      </c>
      <c r="B26" s="7">
        <v>35350.1875</v>
      </c>
      <c r="C26" s="7">
        <v>2191.373779</v>
      </c>
      <c r="D26" s="20">
        <f t="shared" si="0"/>
        <v>3.0844758294300514E-2</v>
      </c>
      <c r="E26" s="20">
        <f t="shared" si="1"/>
        <v>9.8438267075869556E-4</v>
      </c>
      <c r="J26" s="20">
        <f t="shared" si="2"/>
        <v>3.2983345488530415E-2</v>
      </c>
      <c r="K26" s="20">
        <f>E26-J26</f>
        <v>-3.1998962817771717E-2</v>
      </c>
    </row>
    <row r="27" spans="1:11" x14ac:dyDescent="0.3">
      <c r="A27" s="4">
        <v>44403</v>
      </c>
      <c r="B27" s="7">
        <v>37337.535155999998</v>
      </c>
      <c r="C27" s="7">
        <v>2233.3666990000002</v>
      </c>
      <c r="D27" s="20">
        <f t="shared" si="0"/>
        <v>5.6218871710369232E-2</v>
      </c>
      <c r="E27" s="20">
        <f t="shared" si="1"/>
        <v>1.9162828542724906E-2</v>
      </c>
      <c r="J27" s="20">
        <f t="shared" si="2"/>
        <v>5.8853832779911498E-2</v>
      </c>
      <c r="K27" s="20">
        <f>E27-J27</f>
        <v>-3.9691004237186592E-2</v>
      </c>
    </row>
    <row r="28" spans="1:11" x14ac:dyDescent="0.3">
      <c r="A28" s="4">
        <v>44404</v>
      </c>
      <c r="B28" s="7">
        <v>39406.941405999998</v>
      </c>
      <c r="C28" s="7">
        <v>2298.3334960000002</v>
      </c>
      <c r="D28" s="20">
        <f t="shared" si="0"/>
        <v>5.5424286615434346E-2</v>
      </c>
      <c r="E28" s="20">
        <f t="shared" si="1"/>
        <v>2.9089176009067037E-2</v>
      </c>
      <c r="J28" s="20">
        <f t="shared" si="2"/>
        <v>5.8043703840099312E-2</v>
      </c>
      <c r="K28" s="20">
        <f>E28-J28</f>
        <v>-2.8954527831032275E-2</v>
      </c>
    </row>
    <row r="29" spans="1:11" x14ac:dyDescent="0.3">
      <c r="A29" s="4">
        <v>44405</v>
      </c>
      <c r="B29" s="7">
        <v>39995.90625</v>
      </c>
      <c r="C29" s="7">
        <v>2296.5454100000002</v>
      </c>
      <c r="D29" s="20">
        <f t="shared" si="0"/>
        <v>1.4945713191288875E-2</v>
      </c>
      <c r="E29" s="20">
        <f t="shared" si="1"/>
        <v>-7.7799240323999568E-4</v>
      </c>
      <c r="J29" s="20">
        <f t="shared" si="2"/>
        <v>1.6773279838627461E-2</v>
      </c>
      <c r="K29" s="20">
        <f>E29-J29</f>
        <v>-1.7551272241867456E-2</v>
      </c>
    </row>
    <row r="30" spans="1:11" x14ac:dyDescent="0.3">
      <c r="A30" s="4">
        <v>44406</v>
      </c>
      <c r="B30" s="7">
        <v>40008.421875</v>
      </c>
      <c r="C30" s="7">
        <v>2380.9567870000001</v>
      </c>
      <c r="D30" s="20">
        <f t="shared" si="0"/>
        <v>3.1292265067753029E-4</v>
      </c>
      <c r="E30" s="20">
        <f t="shared" si="1"/>
        <v>3.6755805756089922E-2</v>
      </c>
      <c r="J30" s="20">
        <f t="shared" si="2"/>
        <v>1.8542394957795712E-3</v>
      </c>
      <c r="K30" s="20">
        <f>E30-J30</f>
        <v>3.4901566260310352E-2</v>
      </c>
    </row>
    <row r="31" spans="1:11" x14ac:dyDescent="0.3">
      <c r="A31" s="4">
        <v>44407</v>
      </c>
      <c r="B31" s="7">
        <v>42235.546875</v>
      </c>
      <c r="C31" s="7">
        <v>2466.9614259999998</v>
      </c>
      <c r="D31" s="20">
        <f t="shared" si="0"/>
        <v>5.5666404612466358E-2</v>
      </c>
      <c r="E31" s="20">
        <f t="shared" si="1"/>
        <v>3.6121881535013244E-2</v>
      </c>
      <c r="J31" s="20">
        <f t="shared" si="2"/>
        <v>5.8290558201570905E-2</v>
      </c>
      <c r="K31" s="20">
        <f>E31-J31</f>
        <v>-2.2168676666557662E-2</v>
      </c>
    </row>
    <row r="32" spans="1:11" x14ac:dyDescent="0.3">
      <c r="A32" s="4">
        <v>44408</v>
      </c>
      <c r="B32" s="7">
        <v>41626.195312999997</v>
      </c>
      <c r="C32" s="7">
        <v>2536.209961</v>
      </c>
      <c r="D32" s="20">
        <f t="shared" si="0"/>
        <v>-1.4427457605874872E-2</v>
      </c>
      <c r="E32" s="20">
        <f t="shared" si="1"/>
        <v>2.8070376078916517E-2</v>
      </c>
      <c r="J32" s="20">
        <f t="shared" si="2"/>
        <v>-1.3174495256220515E-2</v>
      </c>
      <c r="K32" s="20">
        <f>E32-J32</f>
        <v>4.1244871335137032E-2</v>
      </c>
    </row>
    <row r="33" spans="1:11" x14ac:dyDescent="0.3">
      <c r="A33" s="4">
        <v>44409</v>
      </c>
      <c r="B33" s="7">
        <v>39974.894530999998</v>
      </c>
      <c r="C33" s="7">
        <v>2561.8520509999998</v>
      </c>
      <c r="D33" s="20">
        <f t="shared" si="0"/>
        <v>-3.9669750492048739E-2</v>
      </c>
      <c r="E33" s="20">
        <f t="shared" si="1"/>
        <v>1.0110397165181636E-2</v>
      </c>
      <c r="J33" s="20">
        <f t="shared" si="2"/>
        <v>-3.8910583316090784E-2</v>
      </c>
      <c r="K33" s="20">
        <f>E33-J33</f>
        <v>4.9020980481272416E-2</v>
      </c>
    </row>
    <row r="34" spans="1:11" x14ac:dyDescent="0.3">
      <c r="A34" s="4">
        <v>44410</v>
      </c>
      <c r="B34" s="7">
        <v>39201.945312999997</v>
      </c>
      <c r="C34" s="7">
        <v>2610.1533199999999</v>
      </c>
      <c r="D34" s="20">
        <f t="shared" si="0"/>
        <v>-1.9335866349830887E-2</v>
      </c>
      <c r="E34" s="20">
        <f t="shared" si="1"/>
        <v>1.8854043105707843E-2</v>
      </c>
      <c r="J34" s="20">
        <f t="shared" si="2"/>
        <v>-1.8178923349893458E-2</v>
      </c>
      <c r="K34" s="20">
        <f>E34-J34</f>
        <v>3.70329664556013E-2</v>
      </c>
    </row>
    <row r="35" spans="1:11" x14ac:dyDescent="0.3">
      <c r="A35" s="4">
        <v>44411</v>
      </c>
      <c r="B35" s="7">
        <v>38152.980469000002</v>
      </c>
      <c r="C35" s="7">
        <v>2502.3496089999999</v>
      </c>
      <c r="D35" s="20">
        <f t="shared" si="0"/>
        <v>-2.6757979371297706E-2</v>
      </c>
      <c r="E35" s="20">
        <f t="shared" si="1"/>
        <v>-4.1301677634783547E-2</v>
      </c>
      <c r="J35" s="20">
        <f t="shared" si="2"/>
        <v>-2.5746229345911215E-2</v>
      </c>
      <c r="K35" s="20">
        <f>E35-J35</f>
        <v>-1.5555448288872332E-2</v>
      </c>
    </row>
    <row r="36" spans="1:11" x14ac:dyDescent="0.3">
      <c r="A36" s="4">
        <v>44412</v>
      </c>
      <c r="B36" s="7">
        <v>39747.503905999998</v>
      </c>
      <c r="C36" s="7">
        <v>2724.6198730000001</v>
      </c>
      <c r="D36" s="20">
        <f t="shared" si="0"/>
        <v>4.1792893173721403E-2</v>
      </c>
      <c r="E36" s="20">
        <f t="shared" si="1"/>
        <v>8.8824624345286776E-2</v>
      </c>
      <c r="J36" s="20">
        <f t="shared" si="2"/>
        <v>4.4145650142021091E-2</v>
      </c>
      <c r="K36" s="20">
        <f>E36-J36</f>
        <v>4.4678974203265685E-2</v>
      </c>
    </row>
    <row r="37" spans="1:11" x14ac:dyDescent="0.3">
      <c r="A37" s="4">
        <v>44413</v>
      </c>
      <c r="B37" s="7">
        <v>40869.554687999997</v>
      </c>
      <c r="C37" s="7">
        <v>2827.328857</v>
      </c>
      <c r="D37" s="20">
        <f t="shared" si="0"/>
        <v>2.8229465293055086E-2</v>
      </c>
      <c r="E37" s="20">
        <f t="shared" si="1"/>
        <v>3.7696628809695196E-2</v>
      </c>
      <c r="J37" s="20">
        <f t="shared" si="2"/>
        <v>3.0316891561942731E-2</v>
      </c>
      <c r="K37" s="20">
        <f>E37-J37</f>
        <v>7.3797372477524652E-3</v>
      </c>
    </row>
    <row r="38" spans="1:11" x14ac:dyDescent="0.3">
      <c r="A38" s="4">
        <v>44414</v>
      </c>
      <c r="B38" s="7">
        <v>42816.5</v>
      </c>
      <c r="C38" s="7">
        <v>2890.9416500000002</v>
      </c>
      <c r="D38" s="20">
        <f t="shared" si="0"/>
        <v>4.7638035864669206E-2</v>
      </c>
      <c r="E38" s="20">
        <f t="shared" si="1"/>
        <v>2.2499255027410573E-2</v>
      </c>
      <c r="J38" s="20">
        <f t="shared" si="2"/>
        <v>5.0105136774043192E-2</v>
      </c>
      <c r="K38" s="20">
        <f>E38-J38</f>
        <v>-2.7605881746632619E-2</v>
      </c>
    </row>
    <row r="39" spans="1:11" x14ac:dyDescent="0.3">
      <c r="A39" s="4">
        <v>44415</v>
      </c>
      <c r="B39" s="7">
        <v>44555.800780999998</v>
      </c>
      <c r="C39" s="7">
        <v>3157.2387699999999</v>
      </c>
      <c r="D39" s="20">
        <f t="shared" si="0"/>
        <v>4.0622208284189464E-2</v>
      </c>
      <c r="E39" s="20">
        <f t="shared" si="1"/>
        <v>9.2114318530088529E-2</v>
      </c>
      <c r="J39" s="20">
        <f t="shared" si="2"/>
        <v>4.2952064062372355E-2</v>
      </c>
      <c r="K39" s="20">
        <f>E39-J39</f>
        <v>4.9162254467716174E-2</v>
      </c>
    </row>
    <row r="40" spans="1:11" x14ac:dyDescent="0.3">
      <c r="A40" s="4">
        <v>44416</v>
      </c>
      <c r="B40" s="7">
        <v>43798.117187999997</v>
      </c>
      <c r="C40" s="7">
        <v>3013.7326659999999</v>
      </c>
      <c r="D40" s="20">
        <f t="shared" si="0"/>
        <v>-1.7005273830093561E-2</v>
      </c>
      <c r="E40" s="20">
        <f t="shared" si="1"/>
        <v>-4.5453041234508863E-2</v>
      </c>
      <c r="J40" s="20">
        <f t="shared" si="2"/>
        <v>-1.5802739276992214E-2</v>
      </c>
      <c r="K40" s="20">
        <f>E40-J40</f>
        <v>-2.965030195751665E-2</v>
      </c>
    </row>
    <row r="41" spans="1:11" x14ac:dyDescent="0.3">
      <c r="A41" s="4">
        <v>44417</v>
      </c>
      <c r="B41" s="7">
        <v>46365.402344000002</v>
      </c>
      <c r="C41" s="7">
        <v>3167.8562010000001</v>
      </c>
      <c r="D41" s="20">
        <f t="shared" si="0"/>
        <v>5.8616336062578545E-2</v>
      </c>
      <c r="E41" s="20">
        <f t="shared" si="1"/>
        <v>5.1140413593672142E-2</v>
      </c>
      <c r="J41" s="20">
        <f t="shared" si="2"/>
        <v>6.1298196846483861E-2</v>
      </c>
      <c r="K41" s="20">
        <f>E41-J41</f>
        <v>-1.015778325281172E-2</v>
      </c>
    </row>
    <row r="42" spans="1:11" x14ac:dyDescent="0.3">
      <c r="A42" s="4">
        <v>44418</v>
      </c>
      <c r="B42" s="7">
        <v>45585.03125</v>
      </c>
      <c r="C42" s="7">
        <v>3141.6911620000001</v>
      </c>
      <c r="D42" s="20">
        <f t="shared" si="0"/>
        <v>-1.6830892315139959E-2</v>
      </c>
      <c r="E42" s="20">
        <f t="shared" si="1"/>
        <v>-8.2595412606608961E-3</v>
      </c>
      <c r="J42" s="20">
        <f t="shared" si="2"/>
        <v>-1.5624946473260123E-2</v>
      </c>
      <c r="K42" s="20">
        <f>E42-J42</f>
        <v>7.3654052125992266E-3</v>
      </c>
    </row>
    <row r="43" spans="1:11" x14ac:dyDescent="0.3">
      <c r="A43" s="4">
        <v>44419</v>
      </c>
      <c r="B43" s="7">
        <v>45593.636719000002</v>
      </c>
      <c r="C43" s="7">
        <v>3164.2451169999999</v>
      </c>
      <c r="D43" s="20">
        <f t="shared" si="0"/>
        <v>1.8877839422347449E-4</v>
      </c>
      <c r="E43" s="20">
        <f t="shared" si="1"/>
        <v>7.1789217453322226E-3</v>
      </c>
      <c r="J43" s="20">
        <f t="shared" si="2"/>
        <v>1.7276667026250036E-3</v>
      </c>
      <c r="K43" s="20">
        <f>E43-J43</f>
        <v>5.4512550427072192E-3</v>
      </c>
    </row>
    <row r="44" spans="1:11" x14ac:dyDescent="0.3">
      <c r="A44" s="4">
        <v>44420</v>
      </c>
      <c r="B44" s="7">
        <v>44428.289062999997</v>
      </c>
      <c r="C44" s="7">
        <v>3043.414307</v>
      </c>
      <c r="D44" s="20">
        <f t="shared" si="0"/>
        <v>-2.5559436356924255E-2</v>
      </c>
      <c r="E44" s="20">
        <f t="shared" si="1"/>
        <v>-3.8186298953526973E-2</v>
      </c>
      <c r="J44" s="20">
        <f t="shared" si="2"/>
        <v>-2.4524240174778791E-2</v>
      </c>
      <c r="K44" s="20">
        <f>E44-J44</f>
        <v>-1.3662058778748182E-2</v>
      </c>
    </row>
    <row r="45" spans="1:11" x14ac:dyDescent="0.3">
      <c r="A45" s="4">
        <v>44421</v>
      </c>
      <c r="B45" s="7">
        <v>47793.320312999997</v>
      </c>
      <c r="C45" s="7">
        <v>3322.2116700000001</v>
      </c>
      <c r="D45" s="20">
        <f t="shared" si="0"/>
        <v>7.5740734585307432E-2</v>
      </c>
      <c r="E45" s="20">
        <f t="shared" si="1"/>
        <v>9.1606772813925708E-2</v>
      </c>
      <c r="J45" s="20">
        <f t="shared" si="2"/>
        <v>7.87575865437906E-2</v>
      </c>
      <c r="K45" s="20">
        <f>E45-J45</f>
        <v>1.2849186270135107E-2</v>
      </c>
    </row>
    <row r="46" spans="1:11" x14ac:dyDescent="0.3">
      <c r="A46" s="4">
        <v>44422</v>
      </c>
      <c r="B46" s="7">
        <v>47096.945312999997</v>
      </c>
      <c r="C46" s="7">
        <v>3265.4433589999999</v>
      </c>
      <c r="D46" s="20">
        <f t="shared" si="0"/>
        <v>-1.4570550768170482E-2</v>
      </c>
      <c r="E46" s="20">
        <f t="shared" si="1"/>
        <v>-1.7087505745833547E-2</v>
      </c>
      <c r="J46" s="20">
        <f t="shared" si="2"/>
        <v>-1.3320387637796605E-2</v>
      </c>
      <c r="K46" s="20">
        <f>E46-J46</f>
        <v>-3.7671181080369421E-3</v>
      </c>
    </row>
    <row r="47" spans="1:11" x14ac:dyDescent="0.3">
      <c r="A47" s="4">
        <v>44423</v>
      </c>
      <c r="B47" s="7">
        <v>47047.003905999998</v>
      </c>
      <c r="C47" s="7">
        <v>3310.5041500000002</v>
      </c>
      <c r="D47" s="20">
        <f t="shared" si="0"/>
        <v>-1.0603958848730958E-3</v>
      </c>
      <c r="E47" s="20">
        <f t="shared" si="1"/>
        <v>1.3799287277731139E-2</v>
      </c>
      <c r="J47" s="20">
        <f t="shared" si="2"/>
        <v>4.5405580705681989E-4</v>
      </c>
      <c r="K47" s="20">
        <f>E47-J47</f>
        <v>1.3345231470674318E-2</v>
      </c>
    </row>
    <row r="48" spans="1:11" x14ac:dyDescent="0.3">
      <c r="A48" s="4">
        <v>44424</v>
      </c>
      <c r="B48" s="7">
        <v>46004.484375</v>
      </c>
      <c r="C48" s="7">
        <v>3156.5095209999999</v>
      </c>
      <c r="D48" s="20">
        <f t="shared" si="0"/>
        <v>-2.2159105669788327E-2</v>
      </c>
      <c r="E48" s="20">
        <f t="shared" si="1"/>
        <v>-4.6516972044877286E-2</v>
      </c>
      <c r="J48" s="20">
        <f t="shared" si="2"/>
        <v>-2.1057391485896707E-2</v>
      </c>
      <c r="K48" s="20">
        <f>E48-J48</f>
        <v>-2.545958055898058E-2</v>
      </c>
    </row>
    <row r="49" spans="1:11" x14ac:dyDescent="0.3">
      <c r="A49" s="4">
        <v>44425</v>
      </c>
      <c r="B49" s="7">
        <v>44695.359375</v>
      </c>
      <c r="C49" s="7">
        <v>3014.8459469999998</v>
      </c>
      <c r="D49" s="20">
        <f t="shared" si="0"/>
        <v>-2.8456465011732893E-2</v>
      </c>
      <c r="E49" s="20">
        <f t="shared" si="1"/>
        <v>-4.4879818374544404E-2</v>
      </c>
      <c r="J49" s="20">
        <f t="shared" si="2"/>
        <v>-2.7477941128504782E-2</v>
      </c>
      <c r="K49" s="20">
        <f>E49-J49</f>
        <v>-1.7401877246039622E-2</v>
      </c>
    </row>
    <row r="50" spans="1:11" x14ac:dyDescent="0.3">
      <c r="A50" s="4">
        <v>44426</v>
      </c>
      <c r="B50" s="7">
        <v>44801.1875</v>
      </c>
      <c r="C50" s="7">
        <v>3020.0898440000001</v>
      </c>
      <c r="D50" s="20">
        <f t="shared" si="0"/>
        <v>2.3677653895136626E-3</v>
      </c>
      <c r="E50" s="20">
        <f t="shared" si="1"/>
        <v>1.7393581934819467E-3</v>
      </c>
      <c r="J50" s="20">
        <f t="shared" si="2"/>
        <v>3.9492795111356251E-3</v>
      </c>
      <c r="K50" s="20">
        <f>E50-J50</f>
        <v>-2.2099213176536786E-3</v>
      </c>
    </row>
    <row r="51" spans="1:11" x14ac:dyDescent="0.3">
      <c r="A51" s="4">
        <v>44427</v>
      </c>
      <c r="B51" s="7">
        <v>46717.578125</v>
      </c>
      <c r="C51" s="7">
        <v>3182.7021479999999</v>
      </c>
      <c r="D51" s="20">
        <f t="shared" si="0"/>
        <v>4.2775442615220857E-2</v>
      </c>
      <c r="E51" s="20">
        <f t="shared" si="1"/>
        <v>5.3843531947587904E-2</v>
      </c>
      <c r="J51" s="20">
        <f t="shared" si="2"/>
        <v>4.5147420427455696E-2</v>
      </c>
      <c r="K51" s="20">
        <f>E51-J51</f>
        <v>8.6961115201322076E-3</v>
      </c>
    </row>
    <row r="52" spans="1:11" x14ac:dyDescent="0.3">
      <c r="A52" s="4">
        <v>44428</v>
      </c>
      <c r="B52" s="7">
        <v>49339.175780999998</v>
      </c>
      <c r="C52" s="7">
        <v>3286.9353030000002</v>
      </c>
      <c r="D52" s="20">
        <f t="shared" si="0"/>
        <v>5.6115872466366172E-2</v>
      </c>
      <c r="E52" s="20">
        <f t="shared" si="1"/>
        <v>3.2749893063508985E-2</v>
      </c>
      <c r="J52" s="20">
        <f t="shared" si="2"/>
        <v>5.8748818642498694E-2</v>
      </c>
      <c r="K52" s="20">
        <f>E52-J52</f>
        <v>-2.5998925578989709E-2</v>
      </c>
    </row>
    <row r="53" spans="1:11" x14ac:dyDescent="0.3">
      <c r="A53" s="4">
        <v>44429</v>
      </c>
      <c r="B53" s="7">
        <v>48905.492187999997</v>
      </c>
      <c r="C53" s="7">
        <v>3226.0839839999999</v>
      </c>
      <c r="D53" s="20">
        <f t="shared" si="0"/>
        <v>-8.789842678462589E-3</v>
      </c>
      <c r="E53" s="20">
        <f t="shared" si="1"/>
        <v>-1.8513086930692268E-2</v>
      </c>
      <c r="J53" s="20">
        <f t="shared" si="2"/>
        <v>-7.4265960905709125E-3</v>
      </c>
      <c r="K53" s="20">
        <f>E53-J53</f>
        <v>-1.1086490840121355E-2</v>
      </c>
    </row>
    <row r="54" spans="1:11" x14ac:dyDescent="0.3">
      <c r="A54" s="4">
        <v>44430</v>
      </c>
      <c r="B54" s="7">
        <v>49321.652344000002</v>
      </c>
      <c r="C54" s="7">
        <v>3242.1154790000001</v>
      </c>
      <c r="D54" s="20">
        <f t="shared" si="0"/>
        <v>8.5094768988363059E-3</v>
      </c>
      <c r="E54" s="20">
        <f t="shared" si="1"/>
        <v>4.969335912986008E-3</v>
      </c>
      <c r="J54" s="20">
        <f t="shared" si="2"/>
        <v>1.0211136504674574E-2</v>
      </c>
      <c r="K54" s="20">
        <f>E54-J54</f>
        <v>-5.2418005916885658E-3</v>
      </c>
    </row>
    <row r="55" spans="1:11" x14ac:dyDescent="0.3">
      <c r="A55" s="4">
        <v>44431</v>
      </c>
      <c r="B55" s="7">
        <v>49546.148437999997</v>
      </c>
      <c r="C55" s="7">
        <v>3319.2573240000002</v>
      </c>
      <c r="D55" s="20">
        <f t="shared" si="0"/>
        <v>4.551674230908135E-3</v>
      </c>
      <c r="E55" s="20">
        <f t="shared" si="1"/>
        <v>2.379367591921611E-2</v>
      </c>
      <c r="J55" s="20">
        <f t="shared" si="2"/>
        <v>6.1759104479647865E-3</v>
      </c>
      <c r="K55" s="20">
        <f>E55-J55</f>
        <v>1.7617765471251323E-2</v>
      </c>
    </row>
    <row r="56" spans="1:11" x14ac:dyDescent="0.3">
      <c r="A56" s="4">
        <v>44432</v>
      </c>
      <c r="B56" s="7">
        <v>47706.117187999997</v>
      </c>
      <c r="C56" s="7">
        <v>3172.4562989999999</v>
      </c>
      <c r="D56" s="20">
        <f t="shared" si="0"/>
        <v>-3.7137725292664049E-2</v>
      </c>
      <c r="E56" s="20">
        <f t="shared" si="1"/>
        <v>-4.4227069693738574E-2</v>
      </c>
      <c r="J56" s="20">
        <f t="shared" si="2"/>
        <v>-3.6329026094049838E-2</v>
      </c>
      <c r="K56" s="20">
        <f>E56-J56</f>
        <v>-7.8980435996887366E-3</v>
      </c>
    </row>
    <row r="57" spans="1:11" x14ac:dyDescent="0.3">
      <c r="A57" s="4">
        <v>44433</v>
      </c>
      <c r="B57" s="7">
        <v>48960.789062999997</v>
      </c>
      <c r="C57" s="7">
        <v>3224.9152829999998</v>
      </c>
      <c r="D57" s="20">
        <f t="shared" si="0"/>
        <v>2.6300020814009999E-2</v>
      </c>
      <c r="E57" s="20">
        <f t="shared" si="1"/>
        <v>1.6535762530924581E-2</v>
      </c>
      <c r="J57" s="20">
        <f t="shared" si="2"/>
        <v>2.8349702874161775E-2</v>
      </c>
      <c r="K57" s="20">
        <f>E57-J57</f>
        <v>-1.1813940343237194E-2</v>
      </c>
    </row>
    <row r="58" spans="1:11" x14ac:dyDescent="0.3">
      <c r="A58" s="4">
        <v>44434</v>
      </c>
      <c r="B58" s="7">
        <v>46942.21875</v>
      </c>
      <c r="C58" s="7">
        <v>3100.3254390000002</v>
      </c>
      <c r="D58" s="20">
        <f t="shared" si="0"/>
        <v>-4.1228304356014635E-2</v>
      </c>
      <c r="E58" s="20">
        <f t="shared" si="1"/>
        <v>-3.8633524625210948E-2</v>
      </c>
      <c r="J58" s="20">
        <f t="shared" si="2"/>
        <v>-4.0499625946645468E-2</v>
      </c>
      <c r="K58" s="20">
        <f>E58-J58</f>
        <v>1.8661013214345198E-3</v>
      </c>
    </row>
    <row r="59" spans="1:11" x14ac:dyDescent="0.3">
      <c r="A59" s="4">
        <v>44435</v>
      </c>
      <c r="B59" s="7">
        <v>49058.667969000002</v>
      </c>
      <c r="C59" s="7">
        <v>3270.6008299999999</v>
      </c>
      <c r="D59" s="20">
        <f t="shared" si="0"/>
        <v>4.5086262970899772E-2</v>
      </c>
      <c r="E59" s="20">
        <f t="shared" si="1"/>
        <v>5.4921779777713092E-2</v>
      </c>
      <c r="J59" s="20">
        <f t="shared" si="2"/>
        <v>4.7503445548963893E-2</v>
      </c>
      <c r="K59" s="20">
        <f>E59-J59</f>
        <v>7.4183342287491988E-3</v>
      </c>
    </row>
    <row r="60" spans="1:11" x14ac:dyDescent="0.3">
      <c r="A60" s="4">
        <v>44436</v>
      </c>
      <c r="B60" s="7">
        <v>48902.402344000002</v>
      </c>
      <c r="C60" s="7">
        <v>3244.4033199999999</v>
      </c>
      <c r="D60" s="20">
        <f t="shared" si="0"/>
        <v>-3.1852806337657534E-3</v>
      </c>
      <c r="E60" s="20">
        <f t="shared" si="1"/>
        <v>-8.0099991902710943E-3</v>
      </c>
      <c r="J60" s="20">
        <f t="shared" si="2"/>
        <v>-1.7123963952520448E-3</v>
      </c>
      <c r="K60" s="20">
        <f>E60-J60</f>
        <v>-6.29760279501905E-3</v>
      </c>
    </row>
    <row r="61" spans="1:11" x14ac:dyDescent="0.3">
      <c r="A61" s="4">
        <v>44437</v>
      </c>
      <c r="B61" s="7">
        <v>48829.832030999998</v>
      </c>
      <c r="C61" s="7">
        <v>3227.0026859999998</v>
      </c>
      <c r="D61" s="20">
        <f t="shared" si="0"/>
        <v>-1.4839825759379631E-3</v>
      </c>
      <c r="E61" s="20">
        <f t="shared" si="1"/>
        <v>-5.363277090962933E-3</v>
      </c>
      <c r="J61" s="20">
        <f t="shared" si="2"/>
        <v>2.2182821849298399E-5</v>
      </c>
      <c r="K61" s="20">
        <f>E61-J61</f>
        <v>-5.3854599128122316E-3</v>
      </c>
    </row>
    <row r="62" spans="1:11" x14ac:dyDescent="0.3">
      <c r="A62" s="4">
        <v>44438</v>
      </c>
      <c r="B62" s="7">
        <v>47054.984375</v>
      </c>
      <c r="C62" s="7">
        <v>3224.374268</v>
      </c>
      <c r="D62" s="20">
        <f t="shared" si="0"/>
        <v>-3.6347609282645542E-2</v>
      </c>
      <c r="E62" s="20">
        <f t="shared" si="1"/>
        <v>-8.1450753400450794E-4</v>
      </c>
      <c r="J62" s="20">
        <f t="shared" si="2"/>
        <v>-3.5523453664356358E-2</v>
      </c>
      <c r="K62" s="20">
        <f>E62-J62</f>
        <v>3.4708946130351852E-2</v>
      </c>
    </row>
    <row r="63" spans="1:11" x14ac:dyDescent="0.3">
      <c r="A63" s="4">
        <v>44439</v>
      </c>
      <c r="B63" s="7">
        <v>47166.6875</v>
      </c>
      <c r="C63" s="7">
        <v>3433.7326659999999</v>
      </c>
      <c r="D63" s="20">
        <f t="shared" si="0"/>
        <v>2.3738850726161779E-3</v>
      </c>
      <c r="E63" s="20">
        <f t="shared" si="1"/>
        <v>6.4929930770679337E-2</v>
      </c>
      <c r="J63" s="20">
        <f t="shared" si="2"/>
        <v>3.9555189087979153E-3</v>
      </c>
      <c r="K63" s="20">
        <f>E63-J63</f>
        <v>6.097441186188142E-2</v>
      </c>
    </row>
    <row r="64" spans="1:11" x14ac:dyDescent="0.3">
      <c r="A64" s="4">
        <v>44440</v>
      </c>
      <c r="B64" s="7">
        <v>48847.027344000002</v>
      </c>
      <c r="C64" s="7">
        <v>3834.828125</v>
      </c>
      <c r="D64" s="20">
        <f t="shared" si="0"/>
        <v>3.5625563995775662E-2</v>
      </c>
      <c r="E64" s="20">
        <f t="shared" si="1"/>
        <v>0.11681033383045555</v>
      </c>
      <c r="J64" s="20">
        <f t="shared" si="2"/>
        <v>3.7857674341504284E-2</v>
      </c>
      <c r="K64" s="20">
        <f>E64-J64</f>
        <v>7.8952659488951277E-2</v>
      </c>
    </row>
    <row r="65" spans="1:11" x14ac:dyDescent="0.3">
      <c r="A65" s="4">
        <v>44441</v>
      </c>
      <c r="B65" s="7">
        <v>49327.722655999998</v>
      </c>
      <c r="C65" s="7">
        <v>3790.98999</v>
      </c>
      <c r="D65" s="20">
        <f t="shared" si="0"/>
        <v>9.8408304074422068E-3</v>
      </c>
      <c r="E65" s="20">
        <f t="shared" si="1"/>
        <v>-1.1431577523438541E-2</v>
      </c>
      <c r="J65" s="20">
        <f t="shared" si="2"/>
        <v>1.1568534237551142E-2</v>
      </c>
      <c r="K65" s="20">
        <f>E65-J65</f>
        <v>-2.3000111760989685E-2</v>
      </c>
    </row>
    <row r="66" spans="1:11" x14ac:dyDescent="0.3">
      <c r="A66" s="4">
        <v>44442</v>
      </c>
      <c r="B66" s="7">
        <v>50025.375</v>
      </c>
      <c r="C66" s="7">
        <v>3940.6147460000002</v>
      </c>
      <c r="D66" s="20">
        <f t="shared" si="0"/>
        <v>1.4143210074084835E-2</v>
      </c>
      <c r="E66" s="20">
        <f t="shared" si="1"/>
        <v>3.9468517826395044E-2</v>
      </c>
      <c r="J66" s="20">
        <f t="shared" si="2"/>
        <v>1.5955077982487992E-2</v>
      </c>
      <c r="K66" s="20">
        <f>E66-J66</f>
        <v>2.3513439843907052E-2</v>
      </c>
    </row>
    <row r="67" spans="1:11" x14ac:dyDescent="0.3">
      <c r="A67" s="4">
        <v>44443</v>
      </c>
      <c r="B67" s="7">
        <v>49944.625</v>
      </c>
      <c r="C67" s="7">
        <v>3887.8283689999998</v>
      </c>
      <c r="D67" s="20">
        <f t="shared" si="0"/>
        <v>-1.6141808032423546E-3</v>
      </c>
      <c r="E67" s="20">
        <f t="shared" si="1"/>
        <v>-1.3395467560888113E-2</v>
      </c>
      <c r="J67" s="20">
        <f t="shared" si="2"/>
        <v>-1.1056237123813987E-4</v>
      </c>
      <c r="K67" s="20">
        <f>E67-J67</f>
        <v>-1.3284905189649972E-2</v>
      </c>
    </row>
    <row r="68" spans="1:11" x14ac:dyDescent="0.3">
      <c r="A68" s="4">
        <v>44444</v>
      </c>
      <c r="B68" s="7">
        <v>51753.410155999998</v>
      </c>
      <c r="C68" s="7">
        <v>3952.1335450000001</v>
      </c>
      <c r="D68" s="20">
        <f t="shared" ref="D68:D131" si="3">(B68-B67)/B67</f>
        <v>3.621581213193608E-2</v>
      </c>
      <c r="E68" s="20">
        <f t="shared" ref="E68:E131" si="4">(C68-C67)/C67</f>
        <v>1.6540127263009925E-2</v>
      </c>
      <c r="J68" s="20">
        <f t="shared" ref="J68:J131" si="5">$H$2+$H$3*D68</f>
        <v>3.8459469038915436E-2</v>
      </c>
      <c r="K68" s="20">
        <f>E68-J68</f>
        <v>-2.1919341775905512E-2</v>
      </c>
    </row>
    <row r="69" spans="1:11" x14ac:dyDescent="0.3">
      <c r="A69" s="4">
        <v>44445</v>
      </c>
      <c r="B69" s="7">
        <v>52633.535155999998</v>
      </c>
      <c r="C69" s="7">
        <v>3928.3793949999999</v>
      </c>
      <c r="D69" s="20">
        <f t="shared" si="3"/>
        <v>1.7006125728662988E-2</v>
      </c>
      <c r="E69" s="20">
        <f t="shared" si="4"/>
        <v>-6.0104623817817393E-3</v>
      </c>
      <c r="J69" s="20">
        <f t="shared" si="5"/>
        <v>1.8873998610120908E-2</v>
      </c>
      <c r="K69" s="20">
        <f>E69-J69</f>
        <v>-2.4884460991902647E-2</v>
      </c>
    </row>
    <row r="70" spans="1:11" x14ac:dyDescent="0.3">
      <c r="A70" s="4">
        <v>44446</v>
      </c>
      <c r="B70" s="7">
        <v>46811.128905999998</v>
      </c>
      <c r="C70" s="7">
        <v>3426.3942870000001</v>
      </c>
      <c r="D70" s="20">
        <f t="shared" si="3"/>
        <v>-0.11062160717008708</v>
      </c>
      <c r="E70" s="20">
        <f t="shared" si="4"/>
        <v>-0.12778427374884443</v>
      </c>
      <c r="J70" s="20">
        <f t="shared" si="5"/>
        <v>-0.11125041550611617</v>
      </c>
      <c r="K70" s="20">
        <f>E70-J70</f>
        <v>-1.6533858242728267E-2</v>
      </c>
    </row>
    <row r="71" spans="1:11" x14ac:dyDescent="0.3">
      <c r="A71" s="4">
        <v>44447</v>
      </c>
      <c r="B71" s="7">
        <v>46091.390625</v>
      </c>
      <c r="C71" s="7">
        <v>3497.3151859999998</v>
      </c>
      <c r="D71" s="20">
        <f t="shared" si="3"/>
        <v>-1.5375366880069965E-2</v>
      </c>
      <c r="E71" s="20">
        <f t="shared" si="4"/>
        <v>2.069840568818335E-2</v>
      </c>
      <c r="J71" s="20">
        <f t="shared" si="5"/>
        <v>-1.414094773593225E-2</v>
      </c>
      <c r="K71" s="20">
        <f>E71-J71</f>
        <v>3.48393534241156E-2</v>
      </c>
    </row>
    <row r="72" spans="1:11" x14ac:dyDescent="0.3">
      <c r="A72" s="4">
        <v>44448</v>
      </c>
      <c r="B72" s="7">
        <v>46391.421875</v>
      </c>
      <c r="C72" s="7">
        <v>3427.3400879999999</v>
      </c>
      <c r="D72" s="20">
        <f t="shared" si="3"/>
        <v>6.5094857397785446E-3</v>
      </c>
      <c r="E72" s="20">
        <f t="shared" si="4"/>
        <v>-2.0008233252786355E-2</v>
      </c>
      <c r="J72" s="20">
        <f t="shared" si="5"/>
        <v>8.1720210875222115E-3</v>
      </c>
      <c r="K72" s="20">
        <f>E72-J72</f>
        <v>-2.8180254340308568E-2</v>
      </c>
    </row>
    <row r="73" spans="1:11" x14ac:dyDescent="0.3">
      <c r="A73" s="4">
        <v>44449</v>
      </c>
      <c r="B73" s="7">
        <v>44883.910155999998</v>
      </c>
      <c r="C73" s="7">
        <v>3211.5058589999999</v>
      </c>
      <c r="D73" s="20">
        <f t="shared" si="3"/>
        <v>-3.2495484252712439E-2</v>
      </c>
      <c r="E73" s="20">
        <f t="shared" si="4"/>
        <v>-6.297426676614068E-2</v>
      </c>
      <c r="J73" s="20">
        <f t="shared" si="5"/>
        <v>-3.1595972534371901E-2</v>
      </c>
      <c r="K73" s="20">
        <f>E73-J73</f>
        <v>-3.1378294231768779E-2</v>
      </c>
    </row>
    <row r="74" spans="1:11" x14ac:dyDescent="0.3">
      <c r="A74" s="4">
        <v>44450</v>
      </c>
      <c r="B74" s="7">
        <v>45201.457030999998</v>
      </c>
      <c r="C74" s="7">
        <v>3270.2780760000001</v>
      </c>
      <c r="D74" s="20">
        <f t="shared" si="3"/>
        <v>7.0748487352444026E-3</v>
      </c>
      <c r="E74" s="20">
        <f t="shared" si="4"/>
        <v>1.8300516823064647E-2</v>
      </c>
      <c r="J74" s="20">
        <f t="shared" si="5"/>
        <v>8.7484438357532581E-3</v>
      </c>
      <c r="K74" s="20">
        <f>E74-J74</f>
        <v>9.5520729873113889E-3</v>
      </c>
    </row>
    <row r="75" spans="1:11" x14ac:dyDescent="0.3">
      <c r="A75" s="4">
        <v>44451</v>
      </c>
      <c r="B75" s="7">
        <v>46063.269530999998</v>
      </c>
      <c r="C75" s="7">
        <v>3410.1345209999999</v>
      </c>
      <c r="D75" s="20">
        <f t="shared" si="3"/>
        <v>1.9066033632698012E-2</v>
      </c>
      <c r="E75" s="20">
        <f t="shared" si="4"/>
        <v>4.2765918294955386E-2</v>
      </c>
      <c r="J75" s="20">
        <f t="shared" si="5"/>
        <v>2.0974202876529128E-2</v>
      </c>
      <c r="K75" s="20">
        <f>E75-J75</f>
        <v>2.1791715418426259E-2</v>
      </c>
    </row>
    <row r="76" spans="1:11" x14ac:dyDescent="0.3">
      <c r="A76" s="4">
        <v>44452</v>
      </c>
      <c r="B76" s="7">
        <v>44963.074219000002</v>
      </c>
      <c r="C76" s="7">
        <v>3285.5117190000001</v>
      </c>
      <c r="D76" s="20">
        <f t="shared" si="3"/>
        <v>-2.38844381478301E-2</v>
      </c>
      <c r="E76" s="20">
        <f t="shared" si="4"/>
        <v>-3.6544834590119056E-2</v>
      </c>
      <c r="J76" s="20">
        <f t="shared" si="5"/>
        <v>-2.2816475289720192E-2</v>
      </c>
      <c r="K76" s="20">
        <f>E76-J76</f>
        <v>-1.3728359300398865E-2</v>
      </c>
    </row>
    <row r="77" spans="1:11" x14ac:dyDescent="0.3">
      <c r="A77" s="4">
        <v>44453</v>
      </c>
      <c r="B77" s="7">
        <v>47092.492187999997</v>
      </c>
      <c r="C77" s="7">
        <v>3429.1696780000002</v>
      </c>
      <c r="D77" s="20">
        <f t="shared" si="3"/>
        <v>4.7359261037808853E-2</v>
      </c>
      <c r="E77" s="20">
        <f t="shared" si="4"/>
        <v>4.3724683180775506E-2</v>
      </c>
      <c r="J77" s="20">
        <f t="shared" si="5"/>
        <v>4.9820908493937825E-2</v>
      </c>
      <c r="K77" s="20">
        <f>E77-J77</f>
        <v>-6.0962253131623192E-3</v>
      </c>
    </row>
    <row r="78" spans="1:11" x14ac:dyDescent="0.3">
      <c r="A78" s="4">
        <v>44454</v>
      </c>
      <c r="B78" s="7">
        <v>48176.347655999998</v>
      </c>
      <c r="C78" s="7">
        <v>3615.2827149999998</v>
      </c>
      <c r="D78" s="20">
        <f t="shared" si="3"/>
        <v>2.3015462075633941E-2</v>
      </c>
      <c r="E78" s="20">
        <f t="shared" si="4"/>
        <v>5.4273498973823484E-2</v>
      </c>
      <c r="J78" s="20">
        <f t="shared" si="5"/>
        <v>2.5000890889852547E-2</v>
      </c>
      <c r="K78" s="20">
        <f>E78-J78</f>
        <v>2.9272608083970936E-2</v>
      </c>
    </row>
    <row r="79" spans="1:11" x14ac:dyDescent="0.3">
      <c r="A79" s="4">
        <v>44455</v>
      </c>
      <c r="B79" s="7">
        <v>47783.359375</v>
      </c>
      <c r="C79" s="7">
        <v>3571.294922</v>
      </c>
      <c r="D79" s="20">
        <f t="shared" si="3"/>
        <v>-8.1572867209881647E-3</v>
      </c>
      <c r="E79" s="20">
        <f t="shared" si="4"/>
        <v>-1.2167179296239294E-2</v>
      </c>
      <c r="J79" s="20">
        <f t="shared" si="5"/>
        <v>-6.7816659371269586E-3</v>
      </c>
      <c r="K79" s="20">
        <f>E79-J79</f>
        <v>-5.3855133591123351E-3</v>
      </c>
    </row>
    <row r="80" spans="1:11" x14ac:dyDescent="0.3">
      <c r="A80" s="4">
        <v>44456</v>
      </c>
      <c r="B80" s="7">
        <v>47267.519530999998</v>
      </c>
      <c r="C80" s="7">
        <v>3398.538818</v>
      </c>
      <c r="D80" s="20">
        <f t="shared" si="3"/>
        <v>-1.0795386736033603E-2</v>
      </c>
      <c r="E80" s="20">
        <f t="shared" si="4"/>
        <v>-4.8373519346101221E-2</v>
      </c>
      <c r="J80" s="20">
        <f t="shared" si="5"/>
        <v>-9.4713730332340127E-3</v>
      </c>
      <c r="K80" s="20">
        <f>E80-J80</f>
        <v>-3.890214631286721E-2</v>
      </c>
    </row>
    <row r="81" spans="1:11" x14ac:dyDescent="0.3">
      <c r="A81" s="4">
        <v>44457</v>
      </c>
      <c r="B81" s="7">
        <v>48278.363280999998</v>
      </c>
      <c r="C81" s="7">
        <v>3432.0183109999998</v>
      </c>
      <c r="D81" s="20">
        <f t="shared" si="3"/>
        <v>2.1385589090137189E-2</v>
      </c>
      <c r="E81" s="20">
        <f t="shared" si="4"/>
        <v>9.851143327443912E-3</v>
      </c>
      <c r="J81" s="20">
        <f t="shared" si="5"/>
        <v>2.3339133977740824E-2</v>
      </c>
      <c r="K81" s="20">
        <f>E81-J81</f>
        <v>-1.3487990650296912E-2</v>
      </c>
    </row>
    <row r="82" spans="1:11" x14ac:dyDescent="0.3">
      <c r="A82" s="4">
        <v>44458</v>
      </c>
      <c r="B82" s="7">
        <v>47260.21875</v>
      </c>
      <c r="C82" s="7">
        <v>3329.4479980000001</v>
      </c>
      <c r="D82" s="20">
        <f t="shared" si="3"/>
        <v>-2.1089044072889893E-2</v>
      </c>
      <c r="E82" s="20">
        <f t="shared" si="4"/>
        <v>-2.9886295382297486E-2</v>
      </c>
      <c r="J82" s="20">
        <f t="shared" si="5"/>
        <v>-1.9966397113418455E-2</v>
      </c>
      <c r="K82" s="20">
        <f>E82-J82</f>
        <v>-9.9198982688790301E-3</v>
      </c>
    </row>
    <row r="83" spans="1:11" x14ac:dyDescent="0.3">
      <c r="A83" s="4">
        <v>44459</v>
      </c>
      <c r="B83" s="7">
        <v>42843.800780999998</v>
      </c>
      <c r="C83" s="7">
        <v>2958.9934079999998</v>
      </c>
      <c r="D83" s="20">
        <f t="shared" si="3"/>
        <v>-9.344895317480946E-2</v>
      </c>
      <c r="E83" s="20">
        <f t="shared" si="4"/>
        <v>-0.11126606879654898</v>
      </c>
      <c r="J83" s="20">
        <f t="shared" si="5"/>
        <v>-9.3741826352306615E-2</v>
      </c>
      <c r="K83" s="20">
        <f>E83-J83</f>
        <v>-1.7524242444242361E-2</v>
      </c>
    </row>
    <row r="84" spans="1:11" x14ac:dyDescent="0.3">
      <c r="A84" s="4">
        <v>44460</v>
      </c>
      <c r="B84" s="7">
        <v>40693.675780999998</v>
      </c>
      <c r="C84" s="7">
        <v>2764.4311520000001</v>
      </c>
      <c r="D84" s="20">
        <f t="shared" si="3"/>
        <v>-5.0185206746491989E-2</v>
      </c>
      <c r="E84" s="20">
        <f t="shared" si="4"/>
        <v>-6.5752852126664735E-2</v>
      </c>
      <c r="J84" s="20">
        <f t="shared" si="5"/>
        <v>-4.963174519209046E-2</v>
      </c>
      <c r="K84" s="20">
        <f>E84-J84</f>
        <v>-1.6121106934574275E-2</v>
      </c>
    </row>
    <row r="85" spans="1:11" x14ac:dyDescent="0.3">
      <c r="A85" s="4">
        <v>44461</v>
      </c>
      <c r="B85" s="7">
        <v>43574.507812999997</v>
      </c>
      <c r="C85" s="7">
        <v>3077.8679200000001</v>
      </c>
      <c r="D85" s="20">
        <f t="shared" si="3"/>
        <v>7.0793114082485217E-2</v>
      </c>
      <c r="E85" s="20">
        <f t="shared" si="4"/>
        <v>0.11338201270566496</v>
      </c>
      <c r="J85" s="20">
        <f t="shared" si="5"/>
        <v>7.3713179622373545E-2</v>
      </c>
      <c r="K85" s="20">
        <f>E85-J85</f>
        <v>3.9668833083291416E-2</v>
      </c>
    </row>
    <row r="86" spans="1:11" x14ac:dyDescent="0.3">
      <c r="A86" s="4">
        <v>44462</v>
      </c>
      <c r="B86" s="7">
        <v>44895.097655999998</v>
      </c>
      <c r="C86" s="7">
        <v>3155.523682</v>
      </c>
      <c r="D86" s="20">
        <f t="shared" si="3"/>
        <v>3.0306477554888581E-2</v>
      </c>
      <c r="E86" s="20">
        <f t="shared" si="4"/>
        <v>2.5230375057809454E-2</v>
      </c>
      <c r="J86" s="20">
        <f t="shared" si="5"/>
        <v>3.2434534785283027E-2</v>
      </c>
      <c r="K86" s="20">
        <f>E86-J86</f>
        <v>-7.2041597274735726E-3</v>
      </c>
    </row>
    <row r="87" spans="1:11" x14ac:dyDescent="0.3">
      <c r="A87" s="4">
        <v>44463</v>
      </c>
      <c r="B87" s="7">
        <v>42839.75</v>
      </c>
      <c r="C87" s="7">
        <v>2931.6691890000002</v>
      </c>
      <c r="D87" s="20">
        <f t="shared" si="3"/>
        <v>-4.5781115607514702E-2</v>
      </c>
      <c r="E87" s="20">
        <f t="shared" si="4"/>
        <v>-7.0940520673930987E-2</v>
      </c>
      <c r="J87" s="20">
        <f t="shared" si="5"/>
        <v>-4.5141500273076132E-2</v>
      </c>
      <c r="K87" s="20">
        <f>E87-J87</f>
        <v>-2.5799020400854855E-2</v>
      </c>
    </row>
    <row r="88" spans="1:11" x14ac:dyDescent="0.3">
      <c r="A88" s="4">
        <v>44464</v>
      </c>
      <c r="B88" s="7">
        <v>42716.59375</v>
      </c>
      <c r="C88" s="7">
        <v>2925.5656739999999</v>
      </c>
      <c r="D88" s="20">
        <f t="shared" si="3"/>
        <v>-2.8748125280843142E-3</v>
      </c>
      <c r="E88" s="20">
        <f t="shared" si="4"/>
        <v>-2.0819248716401621E-3</v>
      </c>
      <c r="J88" s="20">
        <f t="shared" si="5"/>
        <v>-1.3958548455747103E-3</v>
      </c>
      <c r="K88" s="20">
        <f>E88-J88</f>
        <v>-6.8607002606545188E-4</v>
      </c>
    </row>
    <row r="89" spans="1:11" x14ac:dyDescent="0.3">
      <c r="A89" s="4">
        <v>44465</v>
      </c>
      <c r="B89" s="7">
        <v>43208.539062999997</v>
      </c>
      <c r="C89" s="7">
        <v>3062.2653810000002</v>
      </c>
      <c r="D89" s="20">
        <f t="shared" si="3"/>
        <v>1.1516492065802802E-2</v>
      </c>
      <c r="E89" s="20">
        <f t="shared" si="4"/>
        <v>4.6725906109329141E-2</v>
      </c>
      <c r="J89" s="20">
        <f t="shared" si="5"/>
        <v>1.3276975550413718E-2</v>
      </c>
      <c r="K89" s="20">
        <f>E89-J89</f>
        <v>3.3448930558915423E-2</v>
      </c>
    </row>
    <row r="90" spans="1:11" x14ac:dyDescent="0.3">
      <c r="A90" s="4">
        <v>44466</v>
      </c>
      <c r="B90" s="7">
        <v>42235.730469000002</v>
      </c>
      <c r="C90" s="7">
        <v>2934.1389159999999</v>
      </c>
      <c r="D90" s="20">
        <f t="shared" si="3"/>
        <v>-2.2514267204952147E-2</v>
      </c>
      <c r="E90" s="20">
        <f t="shared" si="4"/>
        <v>-4.1840418467637787E-2</v>
      </c>
      <c r="J90" s="20">
        <f t="shared" si="5"/>
        <v>-2.1419500767556349E-2</v>
      </c>
      <c r="K90" s="20">
        <f>E90-J90</f>
        <v>-2.0420917700081438E-2</v>
      </c>
    </row>
    <row r="91" spans="1:11" x14ac:dyDescent="0.3">
      <c r="A91" s="4">
        <v>44467</v>
      </c>
      <c r="B91" s="7">
        <v>41034.542969000002</v>
      </c>
      <c r="C91" s="7">
        <v>2807.2966310000002</v>
      </c>
      <c r="D91" s="20">
        <f t="shared" si="3"/>
        <v>-2.8440078735743481E-2</v>
      </c>
      <c r="E91" s="20">
        <f t="shared" si="4"/>
        <v>-4.3229815844206515E-2</v>
      </c>
      <c r="J91" s="20">
        <f t="shared" si="5"/>
        <v>-2.7461234300652872E-2</v>
      </c>
      <c r="K91" s="20">
        <f>E91-J91</f>
        <v>-1.5768581543553643E-2</v>
      </c>
    </row>
    <row r="92" spans="1:11" x14ac:dyDescent="0.3">
      <c r="A92" s="4">
        <v>44468</v>
      </c>
      <c r="B92" s="7">
        <v>41564.363280999998</v>
      </c>
      <c r="C92" s="7">
        <v>2853.1433109999998</v>
      </c>
      <c r="D92" s="20">
        <f t="shared" si="3"/>
        <v>1.2911568489997678E-2</v>
      </c>
      <c r="E92" s="20">
        <f t="shared" si="4"/>
        <v>1.6331256018238583E-2</v>
      </c>
      <c r="J92" s="20">
        <f t="shared" si="5"/>
        <v>1.469934276028767E-2</v>
      </c>
      <c r="K92" s="20">
        <f>E92-J92</f>
        <v>1.6319132579509128E-3</v>
      </c>
    </row>
    <row r="93" spans="1:11" x14ac:dyDescent="0.3">
      <c r="A93" s="4">
        <v>44469</v>
      </c>
      <c r="B93" s="7">
        <v>43790.894530999998</v>
      </c>
      <c r="C93" s="7">
        <v>3001.6789549999999</v>
      </c>
      <c r="D93" s="20">
        <f t="shared" si="3"/>
        <v>5.3568275181970541E-2</v>
      </c>
      <c r="E93" s="20">
        <f t="shared" si="4"/>
        <v>5.2060351622484645E-2</v>
      </c>
      <c r="J93" s="20">
        <f t="shared" si="5"/>
        <v>5.6151384710963703E-2</v>
      </c>
      <c r="K93" s="20">
        <f>E93-J93</f>
        <v>-4.0910330884790583E-3</v>
      </c>
    </row>
    <row r="94" spans="1:11" x14ac:dyDescent="0.3">
      <c r="A94" s="4">
        <v>44470</v>
      </c>
      <c r="B94" s="7">
        <v>48116.941405999998</v>
      </c>
      <c r="C94" s="7">
        <v>3307.5161130000001</v>
      </c>
      <c r="D94" s="20">
        <f t="shared" si="3"/>
        <v>9.8788730427453356E-2</v>
      </c>
      <c r="E94" s="20">
        <f t="shared" si="4"/>
        <v>0.1018886971541566</v>
      </c>
      <c r="J94" s="20">
        <f t="shared" si="5"/>
        <v>0.10225645224793944</v>
      </c>
      <c r="K94" s="20">
        <f>E94-J94</f>
        <v>-3.6775509378283999E-4</v>
      </c>
    </row>
    <row r="95" spans="1:11" x14ac:dyDescent="0.3">
      <c r="A95" s="4">
        <v>44471</v>
      </c>
      <c r="B95" s="7">
        <v>47711.488280999998</v>
      </c>
      <c r="C95" s="7">
        <v>3391.694336</v>
      </c>
      <c r="D95" s="20">
        <f t="shared" si="3"/>
        <v>-8.4264110135113778E-3</v>
      </c>
      <c r="E95" s="20">
        <f t="shared" si="4"/>
        <v>2.5450585915255945E-2</v>
      </c>
      <c r="J95" s="20">
        <f t="shared" si="5"/>
        <v>-7.0560548970625848E-3</v>
      </c>
      <c r="K95" s="20">
        <f>E95-J95</f>
        <v>3.2506640812318528E-2</v>
      </c>
    </row>
    <row r="96" spans="1:11" x14ac:dyDescent="0.3">
      <c r="A96" s="4">
        <v>44472</v>
      </c>
      <c r="B96" s="7">
        <v>48199.953125</v>
      </c>
      <c r="C96" s="7">
        <v>3418.358643</v>
      </c>
      <c r="D96" s="20">
        <f t="shared" si="3"/>
        <v>1.023788738517557E-2</v>
      </c>
      <c r="E96" s="20">
        <f t="shared" si="4"/>
        <v>7.8616480019973144E-3</v>
      </c>
      <c r="J96" s="20">
        <f t="shared" si="5"/>
        <v>1.1973358529457244E-2</v>
      </c>
      <c r="K96" s="20">
        <f>E96-J96</f>
        <v>-4.1117105274599292E-3</v>
      </c>
    </row>
    <row r="97" spans="1:11" x14ac:dyDescent="0.3">
      <c r="A97" s="4">
        <v>44473</v>
      </c>
      <c r="B97" s="7">
        <v>49112.902344000002</v>
      </c>
      <c r="C97" s="7">
        <v>3380.0891109999998</v>
      </c>
      <c r="D97" s="20">
        <f t="shared" si="3"/>
        <v>1.8940873586171188E-2</v>
      </c>
      <c r="E97" s="20">
        <f t="shared" si="4"/>
        <v>-1.1195294583371852E-2</v>
      </c>
      <c r="J97" s="20">
        <f t="shared" si="5"/>
        <v>2.0846594422197464E-2</v>
      </c>
      <c r="K97" s="20">
        <f>E97-J97</f>
        <v>-3.2041889005569313E-2</v>
      </c>
    </row>
    <row r="98" spans="1:11" x14ac:dyDescent="0.3">
      <c r="A98" s="4">
        <v>44474</v>
      </c>
      <c r="B98" s="7">
        <v>51514.8125</v>
      </c>
      <c r="C98" s="7">
        <v>3518.5185550000001</v>
      </c>
      <c r="D98" s="20">
        <f t="shared" si="3"/>
        <v>4.8905889111915485E-2</v>
      </c>
      <c r="E98" s="20">
        <f t="shared" si="4"/>
        <v>4.0954377075297276E-2</v>
      </c>
      <c r="J98" s="20">
        <f t="shared" si="5"/>
        <v>5.1397792039761747E-2</v>
      </c>
      <c r="K98" s="20">
        <f>E98-J98</f>
        <v>-1.0443414964464472E-2</v>
      </c>
    </row>
    <row r="99" spans="1:11" x14ac:dyDescent="0.3">
      <c r="A99" s="4">
        <v>44475</v>
      </c>
      <c r="B99" s="7">
        <v>55361.449219000002</v>
      </c>
      <c r="C99" s="7">
        <v>3580.5620119999999</v>
      </c>
      <c r="D99" s="20">
        <f t="shared" si="3"/>
        <v>7.4670498295999851E-2</v>
      </c>
      <c r="E99" s="20">
        <f t="shared" si="4"/>
        <v>1.7633403385590433E-2</v>
      </c>
      <c r="J99" s="20">
        <f t="shared" si="5"/>
        <v>7.7666414061532643E-2</v>
      </c>
      <c r="K99" s="20">
        <f>E99-J99</f>
        <v>-6.003301067594221E-2</v>
      </c>
    </row>
    <row r="100" spans="1:11" x14ac:dyDescent="0.3">
      <c r="A100" s="4">
        <v>44476</v>
      </c>
      <c r="B100" s="7">
        <v>53805.984375</v>
      </c>
      <c r="C100" s="7">
        <v>3587.9748540000001</v>
      </c>
      <c r="D100" s="20">
        <f t="shared" si="3"/>
        <v>-2.8096534067359055E-2</v>
      </c>
      <c r="E100" s="20">
        <f t="shared" si="4"/>
        <v>2.0703012474456712E-3</v>
      </c>
      <c r="J100" s="20">
        <f t="shared" si="5"/>
        <v>-2.7110969137424244E-2</v>
      </c>
      <c r="K100" s="20">
        <f>E100-J100</f>
        <v>2.9181270384869916E-2</v>
      </c>
    </row>
    <row r="101" spans="1:11" x14ac:dyDescent="0.3">
      <c r="A101" s="4">
        <v>44477</v>
      </c>
      <c r="B101" s="7">
        <v>53967.847655999998</v>
      </c>
      <c r="C101" s="7">
        <v>3563.7592770000001</v>
      </c>
      <c r="D101" s="20">
        <f t="shared" si="3"/>
        <v>3.0082765491640183E-3</v>
      </c>
      <c r="E101" s="20">
        <f t="shared" si="4"/>
        <v>-6.7490932867056092E-3</v>
      </c>
      <c r="J101" s="20">
        <f t="shared" si="5"/>
        <v>4.6023204881349925E-3</v>
      </c>
      <c r="K101" s="20">
        <f>E101-J101</f>
        <v>-1.1351413774840603E-2</v>
      </c>
    </row>
    <row r="102" spans="1:11" x14ac:dyDescent="0.3">
      <c r="A102" s="4">
        <v>44478</v>
      </c>
      <c r="B102" s="7">
        <v>54968.222655999998</v>
      </c>
      <c r="C102" s="7">
        <v>3575.716797</v>
      </c>
      <c r="D102" s="20">
        <f t="shared" si="3"/>
        <v>1.8536499850365647E-2</v>
      </c>
      <c r="E102" s="20">
        <f t="shared" si="4"/>
        <v>3.3553108026044519E-3</v>
      </c>
      <c r="J102" s="20">
        <f t="shared" si="5"/>
        <v>2.0434310240220858E-2</v>
      </c>
      <c r="K102" s="20">
        <f>E102-J102</f>
        <v>-1.7078999437616406E-2</v>
      </c>
    </row>
    <row r="103" spans="1:11" x14ac:dyDescent="0.3">
      <c r="A103" s="4">
        <v>44479</v>
      </c>
      <c r="B103" s="7">
        <v>54771.578125</v>
      </c>
      <c r="C103" s="7">
        <v>3425.8527829999998</v>
      </c>
      <c r="D103" s="20">
        <f t="shared" si="3"/>
        <v>-3.5774220358302522E-3</v>
      </c>
      <c r="E103" s="20">
        <f t="shared" si="4"/>
        <v>-4.1911600528804473E-2</v>
      </c>
      <c r="J103" s="20">
        <f t="shared" si="5"/>
        <v>-2.1122089519386364E-3</v>
      </c>
      <c r="K103" s="20">
        <f>E103-J103</f>
        <v>-3.9799391576865836E-2</v>
      </c>
    </row>
    <row r="104" spans="1:11" x14ac:dyDescent="0.3">
      <c r="A104" s="4">
        <v>44480</v>
      </c>
      <c r="B104" s="7">
        <v>57484.789062999997</v>
      </c>
      <c r="C104" s="7">
        <v>3545.3540039999998</v>
      </c>
      <c r="D104" s="20">
        <f t="shared" si="3"/>
        <v>4.9536840654981519E-2</v>
      </c>
      <c r="E104" s="20">
        <f t="shared" si="4"/>
        <v>3.4882182209637583E-2</v>
      </c>
      <c r="J104" s="20">
        <f t="shared" si="5"/>
        <v>5.2041086392896868E-2</v>
      </c>
      <c r="K104" s="20">
        <f>E104-J104</f>
        <v>-1.7158904183259285E-2</v>
      </c>
    </row>
    <row r="105" spans="1:11" x14ac:dyDescent="0.3">
      <c r="A105" s="4">
        <v>44481</v>
      </c>
      <c r="B105" s="7">
        <v>56041.058594000002</v>
      </c>
      <c r="C105" s="7">
        <v>3492.5732419999999</v>
      </c>
      <c r="D105" s="20">
        <f t="shared" si="3"/>
        <v>-2.5114999855313895E-2</v>
      </c>
      <c r="E105" s="20">
        <f t="shared" si="4"/>
        <v>-1.488730376161327E-2</v>
      </c>
      <c r="J105" s="20">
        <f t="shared" si="5"/>
        <v>-2.4071109510538303E-2</v>
      </c>
      <c r="K105" s="20">
        <f>E105-J105</f>
        <v>9.1838057489250328E-3</v>
      </c>
    </row>
    <row r="106" spans="1:11" x14ac:dyDescent="0.3">
      <c r="A106" s="4">
        <v>44482</v>
      </c>
      <c r="B106" s="7">
        <v>57401.097655999998</v>
      </c>
      <c r="C106" s="7">
        <v>3606.2016600000002</v>
      </c>
      <c r="D106" s="20">
        <f t="shared" si="3"/>
        <v>2.4268618333087803E-2</v>
      </c>
      <c r="E106" s="20">
        <f t="shared" si="4"/>
        <v>3.2534297816165951E-2</v>
      </c>
      <c r="J106" s="20">
        <f t="shared" si="5"/>
        <v>2.6278561660096851E-2</v>
      </c>
      <c r="K106" s="20">
        <f>E106-J106</f>
        <v>6.2557361560690999E-3</v>
      </c>
    </row>
    <row r="107" spans="1:11" x14ac:dyDescent="0.3">
      <c r="A107" s="4">
        <v>44483</v>
      </c>
      <c r="B107" s="7">
        <v>57321.523437999997</v>
      </c>
      <c r="C107" s="7">
        <v>3786.0141600000002</v>
      </c>
      <c r="D107" s="20">
        <f t="shared" si="3"/>
        <v>-1.3862839083127511E-3</v>
      </c>
      <c r="E107" s="20">
        <f t="shared" si="4"/>
        <v>4.9862020195509532E-2</v>
      </c>
      <c r="J107" s="20">
        <f t="shared" si="5"/>
        <v>1.2179269186675932E-4</v>
      </c>
      <c r="K107" s="20">
        <f>E107-J107</f>
        <v>4.9740227503642771E-2</v>
      </c>
    </row>
    <row r="108" spans="1:11" x14ac:dyDescent="0.3">
      <c r="A108" s="4">
        <v>44484</v>
      </c>
      <c r="B108" s="7">
        <v>61593.949219000002</v>
      </c>
      <c r="C108" s="7">
        <v>3862.6347660000001</v>
      </c>
      <c r="D108" s="20">
        <f t="shared" si="3"/>
        <v>7.4534407404945172E-2</v>
      </c>
      <c r="E108" s="20">
        <f t="shared" si="4"/>
        <v>2.0237802280168953E-2</v>
      </c>
      <c r="J108" s="20">
        <f t="shared" si="5"/>
        <v>7.7527660931136638E-2</v>
      </c>
      <c r="K108" s="20">
        <f>E108-J108</f>
        <v>-5.7289858650967682E-2</v>
      </c>
    </row>
    <row r="109" spans="1:11" x14ac:dyDescent="0.3">
      <c r="A109" s="4">
        <v>44485</v>
      </c>
      <c r="B109" s="7">
        <v>60892.179687999997</v>
      </c>
      <c r="C109" s="7">
        <v>3830.3820799999999</v>
      </c>
      <c r="D109" s="20">
        <f t="shared" si="3"/>
        <v>-1.1393481663350288E-2</v>
      </c>
      <c r="E109" s="20">
        <f t="shared" si="4"/>
        <v>-8.3499186316805044E-3</v>
      </c>
      <c r="J109" s="20">
        <f t="shared" si="5"/>
        <v>-1.008116802242119E-2</v>
      </c>
      <c r="K109" s="20">
        <f>E109-J109</f>
        <v>1.7312493907406853E-3</v>
      </c>
    </row>
    <row r="110" spans="1:11" x14ac:dyDescent="0.3">
      <c r="A110" s="4">
        <v>44486</v>
      </c>
      <c r="B110" s="7">
        <v>61553.617187999997</v>
      </c>
      <c r="C110" s="7">
        <v>3847.1044919999999</v>
      </c>
      <c r="D110" s="20">
        <f t="shared" si="3"/>
        <v>1.0862437564053062E-2</v>
      </c>
      <c r="E110" s="20">
        <f t="shared" si="4"/>
        <v>4.3657294887929502E-3</v>
      </c>
      <c r="J110" s="20">
        <f t="shared" si="5"/>
        <v>1.2610126293537935E-2</v>
      </c>
      <c r="K110" s="20">
        <f>E110-J110</f>
        <v>-8.2443968047449835E-3</v>
      </c>
    </row>
    <row r="111" spans="1:11" x14ac:dyDescent="0.3">
      <c r="A111" s="4">
        <v>44487</v>
      </c>
      <c r="B111" s="7">
        <v>62026.078125</v>
      </c>
      <c r="C111" s="7">
        <v>3748.7602539999998</v>
      </c>
      <c r="D111" s="20">
        <f t="shared" si="3"/>
        <v>7.6755998848449594E-3</v>
      </c>
      <c r="E111" s="20">
        <f t="shared" si="4"/>
        <v>-2.5563183481110429E-2</v>
      </c>
      <c r="J111" s="20">
        <f t="shared" si="5"/>
        <v>9.360947008817096E-3</v>
      </c>
      <c r="K111" s="20">
        <f>E111-J111</f>
        <v>-3.4924130489927527E-2</v>
      </c>
    </row>
    <row r="112" spans="1:11" x14ac:dyDescent="0.3">
      <c r="A112" s="4">
        <v>44488</v>
      </c>
      <c r="B112" s="7">
        <v>64261.992187999997</v>
      </c>
      <c r="C112" s="7">
        <v>3877.6508789999998</v>
      </c>
      <c r="D112" s="20">
        <f t="shared" si="3"/>
        <v>3.6047967735345132E-2</v>
      </c>
      <c r="E112" s="20">
        <f t="shared" si="4"/>
        <v>3.438220005199618E-2</v>
      </c>
      <c r="J112" s="20">
        <f t="shared" si="5"/>
        <v>3.8288341234064299E-2</v>
      </c>
      <c r="K112" s="20">
        <f>E112-J112</f>
        <v>-3.9061411820681194E-3</v>
      </c>
    </row>
    <row r="113" spans="1:11" x14ac:dyDescent="0.3">
      <c r="A113" s="4">
        <v>44489</v>
      </c>
      <c r="B113" s="7">
        <v>65992.835938000004</v>
      </c>
      <c r="C113" s="7">
        <v>4155.9921880000002</v>
      </c>
      <c r="D113" s="20">
        <f t="shared" si="3"/>
        <v>2.6934175102078729E-2</v>
      </c>
      <c r="E113" s="20">
        <f t="shared" si="4"/>
        <v>7.1780910062687567E-2</v>
      </c>
      <c r="J113" s="20">
        <f t="shared" si="5"/>
        <v>2.8996262625087595E-2</v>
      </c>
      <c r="K113" s="20">
        <f>E113-J113</f>
        <v>4.2784647437599972E-2</v>
      </c>
    </row>
    <row r="114" spans="1:11" x14ac:dyDescent="0.3">
      <c r="A114" s="4">
        <v>44490</v>
      </c>
      <c r="B114" s="7">
        <v>62210.171875</v>
      </c>
      <c r="C114" s="7">
        <v>4054.3227539999998</v>
      </c>
      <c r="D114" s="20">
        <f t="shared" si="3"/>
        <v>-5.7319313668438211E-2</v>
      </c>
      <c r="E114" s="20">
        <f t="shared" si="4"/>
        <v>-2.4463336166405798E-2</v>
      </c>
      <c r="J114" s="20">
        <f t="shared" si="5"/>
        <v>-5.6905411051197292E-2</v>
      </c>
      <c r="K114" s="20">
        <f>E114-J114</f>
        <v>3.2442074884791491E-2</v>
      </c>
    </row>
    <row r="115" spans="1:11" x14ac:dyDescent="0.3">
      <c r="A115" s="4">
        <v>44491</v>
      </c>
      <c r="B115" s="7">
        <v>60692.265625</v>
      </c>
      <c r="C115" s="7">
        <v>3970.181885</v>
      </c>
      <c r="D115" s="20">
        <f t="shared" si="3"/>
        <v>-2.4399647264276264E-2</v>
      </c>
      <c r="E115" s="20">
        <f t="shared" si="4"/>
        <v>-2.0753372167271675E-2</v>
      </c>
      <c r="J115" s="20">
        <f t="shared" si="5"/>
        <v>-2.3341763037940923E-2</v>
      </c>
      <c r="K115" s="20">
        <f>E115-J115</f>
        <v>2.5883908706692479E-3</v>
      </c>
    </row>
    <row r="116" spans="1:11" x14ac:dyDescent="0.3">
      <c r="A116" s="4">
        <v>44492</v>
      </c>
      <c r="B116" s="7">
        <v>61393.617187999997</v>
      </c>
      <c r="C116" s="7">
        <v>4171.6635740000002</v>
      </c>
      <c r="D116" s="20">
        <f t="shared" si="3"/>
        <v>1.1555863927266211E-2</v>
      </c>
      <c r="E116" s="20">
        <f t="shared" si="4"/>
        <v>5.0748730117688344E-2</v>
      </c>
      <c r="J116" s="20">
        <f t="shared" si="5"/>
        <v>1.3317117612716556E-2</v>
      </c>
      <c r="K116" s="20">
        <f>E116-J116</f>
        <v>3.743161250497179E-2</v>
      </c>
    </row>
    <row r="117" spans="1:11" x14ac:dyDescent="0.3">
      <c r="A117" s="4">
        <v>44493</v>
      </c>
      <c r="B117" s="7">
        <v>60930.835937999997</v>
      </c>
      <c r="C117" s="7">
        <v>4087.9030760000001</v>
      </c>
      <c r="D117" s="20">
        <f t="shared" si="3"/>
        <v>-7.5379375120196582E-3</v>
      </c>
      <c r="E117" s="20">
        <f t="shared" si="4"/>
        <v>-2.0078440294667946E-2</v>
      </c>
      <c r="J117" s="20">
        <f t="shared" si="5"/>
        <v>-6.1502008854495329E-3</v>
      </c>
      <c r="K117" s="20">
        <f>E117-J117</f>
        <v>-1.3928239409218413E-2</v>
      </c>
    </row>
    <row r="118" spans="1:11" x14ac:dyDescent="0.3">
      <c r="A118" s="4">
        <v>44494</v>
      </c>
      <c r="B118" s="7">
        <v>63039.824219000002</v>
      </c>
      <c r="C118" s="7">
        <v>4217.876953</v>
      </c>
      <c r="D118" s="20">
        <f t="shared" si="3"/>
        <v>3.4612823680049302E-2</v>
      </c>
      <c r="E118" s="20">
        <f t="shared" si="4"/>
        <v>3.1794755057445959E-2</v>
      </c>
      <c r="J118" s="20">
        <f t="shared" si="5"/>
        <v>3.6825122581454359E-2</v>
      </c>
      <c r="K118" s="20">
        <f>E118-J118</f>
        <v>-5.0303675240084E-3</v>
      </c>
    </row>
    <row r="119" spans="1:11" x14ac:dyDescent="0.3">
      <c r="A119" s="4">
        <v>44495</v>
      </c>
      <c r="B119" s="7">
        <v>60363.792969000002</v>
      </c>
      <c r="C119" s="7">
        <v>4131.1020509999998</v>
      </c>
      <c r="D119" s="20">
        <f t="shared" si="3"/>
        <v>-4.2449852663032216E-2</v>
      </c>
      <c r="E119" s="20">
        <f t="shared" si="4"/>
        <v>-2.0573123153410328E-2</v>
      </c>
      <c r="J119" s="20">
        <f t="shared" si="5"/>
        <v>-4.1745070444914857E-2</v>
      </c>
      <c r="K119" s="20">
        <f>E119-J119</f>
        <v>2.1171947291504529E-2</v>
      </c>
    </row>
    <row r="120" spans="1:11" x14ac:dyDescent="0.3">
      <c r="A120" s="4">
        <v>44496</v>
      </c>
      <c r="B120" s="7">
        <v>58482.386719000002</v>
      </c>
      <c r="C120" s="7">
        <v>3930.2573240000002</v>
      </c>
      <c r="D120" s="20">
        <f t="shared" si="3"/>
        <v>-3.1167793762830669E-2</v>
      </c>
      <c r="E120" s="20">
        <f t="shared" si="4"/>
        <v>-4.8617711332350648E-2</v>
      </c>
      <c r="J120" s="20">
        <f t="shared" si="5"/>
        <v>-3.0242309476981203E-2</v>
      </c>
      <c r="K120" s="20">
        <f>E120-J120</f>
        <v>-1.8375401855369445E-2</v>
      </c>
    </row>
    <row r="121" spans="1:11" x14ac:dyDescent="0.3">
      <c r="A121" s="4">
        <v>44497</v>
      </c>
      <c r="B121" s="7">
        <v>60622.136719000002</v>
      </c>
      <c r="C121" s="7">
        <v>4287.3188479999999</v>
      </c>
      <c r="D121" s="20">
        <f t="shared" si="3"/>
        <v>3.6587939036777192E-2</v>
      </c>
      <c r="E121" s="20">
        <f t="shared" si="4"/>
        <v>9.0849401086186929E-2</v>
      </c>
      <c r="J121" s="20">
        <f t="shared" si="5"/>
        <v>3.8838875570470402E-2</v>
      </c>
      <c r="K121" s="20">
        <f>E121-J121</f>
        <v>5.2010525515716527E-2</v>
      </c>
    </row>
    <row r="122" spans="1:11" x14ac:dyDescent="0.3">
      <c r="A122" s="4">
        <v>44498</v>
      </c>
      <c r="B122" s="7">
        <v>62227.964844000002</v>
      </c>
      <c r="C122" s="7">
        <v>4414.7465819999998</v>
      </c>
      <c r="D122" s="20">
        <f t="shared" si="3"/>
        <v>2.6489137663415721E-2</v>
      </c>
      <c r="E122" s="20">
        <f t="shared" si="4"/>
        <v>2.9722010076167742E-2</v>
      </c>
      <c r="J122" s="20">
        <f t="shared" si="5"/>
        <v>2.8542519268134323E-2</v>
      </c>
      <c r="K122" s="20">
        <f>E122-J122</f>
        <v>1.1794908080334197E-3</v>
      </c>
    </row>
    <row r="123" spans="1:11" x14ac:dyDescent="0.3">
      <c r="A123" s="4">
        <v>44499</v>
      </c>
      <c r="B123" s="7">
        <v>61888.832030999998</v>
      </c>
      <c r="C123" s="7">
        <v>4325.6503910000001</v>
      </c>
      <c r="D123" s="20">
        <f t="shared" si="3"/>
        <v>-5.4498458024487819E-3</v>
      </c>
      <c r="E123" s="20">
        <f t="shared" si="4"/>
        <v>-2.0181496116507925E-2</v>
      </c>
      <c r="J123" s="20">
        <f t="shared" si="5"/>
        <v>-4.0212614758273549E-3</v>
      </c>
      <c r="K123" s="20">
        <f>E123-J123</f>
        <v>-1.616023464068057E-2</v>
      </c>
    </row>
    <row r="124" spans="1:11" x14ac:dyDescent="0.3">
      <c r="A124" s="4">
        <v>44500</v>
      </c>
      <c r="B124" s="7">
        <v>61318.957030999998</v>
      </c>
      <c r="C124" s="7">
        <v>4288.0742190000001</v>
      </c>
      <c r="D124" s="20">
        <f t="shared" si="3"/>
        <v>-9.2080425708236137E-3</v>
      </c>
      <c r="E124" s="20">
        <f t="shared" si="4"/>
        <v>-8.6868259344725311E-3</v>
      </c>
      <c r="J124" s="20">
        <f t="shared" si="5"/>
        <v>-7.8529768993573744E-3</v>
      </c>
      <c r="K124" s="20">
        <f>E124-J124</f>
        <v>-8.3384903511515666E-4</v>
      </c>
    </row>
    <row r="125" spans="1:11" x14ac:dyDescent="0.3">
      <c r="A125" s="4">
        <v>44501</v>
      </c>
      <c r="B125" s="7">
        <v>61004.40625</v>
      </c>
      <c r="C125" s="7">
        <v>4324.626953</v>
      </c>
      <c r="D125" s="20">
        <f t="shared" si="3"/>
        <v>-5.1297477359403864E-3</v>
      </c>
      <c r="E125" s="20">
        <f t="shared" si="4"/>
        <v>8.524277363959467E-3</v>
      </c>
      <c r="J125" s="20">
        <f t="shared" si="5"/>
        <v>-3.6949015819539035E-3</v>
      </c>
      <c r="K125" s="20">
        <f>E125-J125</f>
        <v>1.2219178945913371E-2</v>
      </c>
    </row>
    <row r="126" spans="1:11" x14ac:dyDescent="0.3">
      <c r="A126" s="4">
        <v>44502</v>
      </c>
      <c r="B126" s="7">
        <v>63226.402344000002</v>
      </c>
      <c r="C126" s="7">
        <v>4584.798828</v>
      </c>
      <c r="D126" s="20">
        <f t="shared" si="3"/>
        <v>3.6423534472151374E-2</v>
      </c>
      <c r="E126" s="20">
        <f t="shared" si="4"/>
        <v>6.0160535886111144E-2</v>
      </c>
      <c r="J126" s="20">
        <f t="shared" si="5"/>
        <v>3.8671254888318657E-2</v>
      </c>
      <c r="K126" s="20">
        <f>E126-J126</f>
        <v>2.1489280997792487E-2</v>
      </c>
    </row>
    <row r="127" spans="1:11" x14ac:dyDescent="0.3">
      <c r="A127" s="4">
        <v>44503</v>
      </c>
      <c r="B127" s="7">
        <v>62970.046875</v>
      </c>
      <c r="C127" s="7">
        <v>4607.1938479999999</v>
      </c>
      <c r="D127" s="20">
        <f t="shared" si="3"/>
        <v>-4.0545635920454879E-3</v>
      </c>
      <c r="E127" s="20">
        <f t="shared" si="4"/>
        <v>4.8846243510686773E-3</v>
      </c>
      <c r="J127" s="20">
        <f t="shared" si="5"/>
        <v>-2.5986844541108227E-3</v>
      </c>
      <c r="K127" s="20">
        <f>E127-J127</f>
        <v>7.4833088051795005E-3</v>
      </c>
    </row>
    <row r="128" spans="1:11" x14ac:dyDescent="0.3">
      <c r="A128" s="4">
        <v>44504</v>
      </c>
      <c r="B128" s="7">
        <v>61452.230469000002</v>
      </c>
      <c r="C128" s="7">
        <v>4537.3242190000001</v>
      </c>
      <c r="D128" s="20">
        <f t="shared" si="3"/>
        <v>-2.4103783962762027E-2</v>
      </c>
      <c r="E128" s="20">
        <f t="shared" si="4"/>
        <v>-1.5165333021602828E-2</v>
      </c>
      <c r="J128" s="20">
        <f t="shared" si="5"/>
        <v>-2.304011199475756E-2</v>
      </c>
      <c r="K128" s="20">
        <f>E128-J128</f>
        <v>7.8747789731547311E-3</v>
      </c>
    </row>
    <row r="129" spans="1:11" x14ac:dyDescent="0.3">
      <c r="A129" s="4">
        <v>44505</v>
      </c>
      <c r="B129" s="7">
        <v>61125.675780999998</v>
      </c>
      <c r="C129" s="7">
        <v>4486.2431640000004</v>
      </c>
      <c r="D129" s="20">
        <f t="shared" si="3"/>
        <v>-5.3139598922245235E-3</v>
      </c>
      <c r="E129" s="20">
        <f t="shared" si="4"/>
        <v>-1.1257968911742794E-2</v>
      </c>
      <c r="J129" s="20">
        <f t="shared" si="5"/>
        <v>-3.8827173361409523E-3</v>
      </c>
      <c r="K129" s="20">
        <f>E129-J129</f>
        <v>-7.3752515756018416E-3</v>
      </c>
    </row>
    <row r="130" spans="1:11" x14ac:dyDescent="0.3">
      <c r="A130" s="4">
        <v>44506</v>
      </c>
      <c r="B130" s="7">
        <v>61527.480469000002</v>
      </c>
      <c r="C130" s="7">
        <v>4521.5810549999997</v>
      </c>
      <c r="D130" s="20">
        <f t="shared" si="3"/>
        <v>6.5734191543269415E-3</v>
      </c>
      <c r="E130" s="20">
        <f t="shared" si="4"/>
        <v>7.8769450759087773E-3</v>
      </c>
      <c r="J130" s="20">
        <f t="shared" si="5"/>
        <v>8.2372051813050292E-3</v>
      </c>
      <c r="K130" s="20">
        <f>E130-J130</f>
        <v>-3.6026010539625189E-4</v>
      </c>
    </row>
    <row r="131" spans="1:11" x14ac:dyDescent="0.3">
      <c r="A131" s="4">
        <v>44507</v>
      </c>
      <c r="B131" s="7">
        <v>63326.988280999998</v>
      </c>
      <c r="C131" s="7">
        <v>4620.5546880000002</v>
      </c>
      <c r="D131" s="20">
        <f t="shared" si="3"/>
        <v>2.9247220888667137E-2</v>
      </c>
      <c r="E131" s="20">
        <f t="shared" si="4"/>
        <v>2.1889164828872126E-2</v>
      </c>
      <c r="J131" s="20">
        <f t="shared" si="5"/>
        <v>3.1354556711864365E-2</v>
      </c>
      <c r="K131" s="20">
        <f>E131-J131</f>
        <v>-9.4653918829922384E-3</v>
      </c>
    </row>
    <row r="132" spans="1:11" x14ac:dyDescent="0.3">
      <c r="A132" s="4">
        <v>44508</v>
      </c>
      <c r="B132" s="7">
        <v>67566.828125</v>
      </c>
      <c r="C132" s="7">
        <v>4812.0874020000001</v>
      </c>
      <c r="D132" s="20">
        <f t="shared" ref="D132:D185" si="6">(B132-B131)/B131</f>
        <v>6.6951547185326699E-2</v>
      </c>
      <c r="E132" s="20">
        <f t="shared" ref="E132:E185" si="7">(C132-C131)/C131</f>
        <v>4.1452320540091819E-2</v>
      </c>
      <c r="J132" s="20">
        <f t="shared" ref="J132:J185" si="8">$H$2+$H$3*D132</f>
        <v>6.9796463165632511E-2</v>
      </c>
      <c r="K132" s="20">
        <f>E132-J132</f>
        <v>-2.8344142625540691E-2</v>
      </c>
    </row>
    <row r="133" spans="1:11" x14ac:dyDescent="0.3">
      <c r="A133" s="4">
        <v>44509</v>
      </c>
      <c r="B133" s="7">
        <v>66971.828125</v>
      </c>
      <c r="C133" s="7">
        <v>4735.0688479999999</v>
      </c>
      <c r="D133" s="20">
        <f t="shared" si="6"/>
        <v>-8.8060963717171686E-3</v>
      </c>
      <c r="E133" s="20">
        <f t="shared" si="7"/>
        <v>-1.6005227579197701E-2</v>
      </c>
      <c r="J133" s="20">
        <f t="shared" si="8"/>
        <v>-7.4431677420759585E-3</v>
      </c>
      <c r="K133" s="20">
        <f>E133-J133</f>
        <v>-8.5620598371217421E-3</v>
      </c>
    </row>
    <row r="134" spans="1:11" x14ac:dyDescent="0.3">
      <c r="A134" s="4">
        <v>44510</v>
      </c>
      <c r="B134" s="7">
        <v>64995.230469000002</v>
      </c>
      <c r="C134" s="7">
        <v>4636.1743159999996</v>
      </c>
      <c r="D134" s="20">
        <f t="shared" si="6"/>
        <v>-2.9513867417666494E-2</v>
      </c>
      <c r="E134" s="20">
        <f t="shared" si="7"/>
        <v>-2.0885553130187612E-2</v>
      </c>
      <c r="J134" s="20">
        <f t="shared" si="8"/>
        <v>-2.8556028668196221E-2</v>
      </c>
      <c r="K134" s="20">
        <f>E134-J134</f>
        <v>7.6704755380086094E-3</v>
      </c>
    </row>
    <row r="135" spans="1:11" x14ac:dyDescent="0.3">
      <c r="A135" s="4">
        <v>44511</v>
      </c>
      <c r="B135" s="7">
        <v>64949.960937999997</v>
      </c>
      <c r="C135" s="7">
        <v>4730.3842770000001</v>
      </c>
      <c r="D135" s="20">
        <f t="shared" si="6"/>
        <v>-6.965054308346062E-4</v>
      </c>
      <c r="E135" s="20">
        <f t="shared" si="7"/>
        <v>2.03206252782322E-2</v>
      </c>
      <c r="J135" s="20">
        <f t="shared" si="8"/>
        <v>8.2506476458343034E-4</v>
      </c>
      <c r="K135" s="20">
        <f>E135-J135</f>
        <v>1.9495560513648768E-2</v>
      </c>
    </row>
    <row r="136" spans="1:11" x14ac:dyDescent="0.3">
      <c r="A136" s="4">
        <v>44512</v>
      </c>
      <c r="B136" s="7">
        <v>64155.941405999998</v>
      </c>
      <c r="C136" s="7">
        <v>4667.1152339999999</v>
      </c>
      <c r="D136" s="20">
        <f t="shared" si="6"/>
        <v>-1.22250963746992E-2</v>
      </c>
      <c r="E136" s="20">
        <f t="shared" si="7"/>
        <v>-1.3375032406484603E-2</v>
      </c>
      <c r="J136" s="20">
        <f t="shared" si="8"/>
        <v>-1.0929050959984365E-2</v>
      </c>
      <c r="K136" s="20">
        <f>E136-J136</f>
        <v>-2.4459814465002377E-3</v>
      </c>
    </row>
    <row r="137" spans="1:11" x14ac:dyDescent="0.3">
      <c r="A137" s="4">
        <v>44513</v>
      </c>
      <c r="B137" s="7">
        <v>64469.527344000002</v>
      </c>
      <c r="C137" s="7">
        <v>4651.4604490000002</v>
      </c>
      <c r="D137" s="20">
        <f t="shared" si="6"/>
        <v>4.8878705717297225E-3</v>
      </c>
      <c r="E137" s="20">
        <f t="shared" si="7"/>
        <v>-3.3542743675910101E-3</v>
      </c>
      <c r="J137" s="20">
        <f t="shared" si="8"/>
        <v>6.5186835340630689E-3</v>
      </c>
      <c r="K137" s="20">
        <f>E137-J137</f>
        <v>-9.8729579016540794E-3</v>
      </c>
    </row>
    <row r="138" spans="1:11" x14ac:dyDescent="0.3">
      <c r="A138" s="4">
        <v>44514</v>
      </c>
      <c r="B138" s="7">
        <v>65466.839844000002</v>
      </c>
      <c r="C138" s="7">
        <v>4626.3588870000003</v>
      </c>
      <c r="D138" s="20">
        <f t="shared" si="6"/>
        <v>1.5469517787504255E-2</v>
      </c>
      <c r="E138" s="20">
        <f t="shared" si="7"/>
        <v>-5.3964904733085108E-3</v>
      </c>
      <c r="J138" s="20">
        <f t="shared" si="8"/>
        <v>1.7307331213245163E-2</v>
      </c>
      <c r="K138" s="20">
        <f>E138-J138</f>
        <v>-2.2703821686553674E-2</v>
      </c>
    </row>
    <row r="139" spans="1:11" x14ac:dyDescent="0.3">
      <c r="A139" s="4">
        <v>44515</v>
      </c>
      <c r="B139" s="7">
        <v>63557.871094000002</v>
      </c>
      <c r="C139" s="7">
        <v>4557.5039059999999</v>
      </c>
      <c r="D139" s="20">
        <f t="shared" si="6"/>
        <v>-2.915932332382095E-2</v>
      </c>
      <c r="E139" s="20">
        <f t="shared" si="7"/>
        <v>-1.4883190578552365E-2</v>
      </c>
      <c r="J139" s="20">
        <f t="shared" si="8"/>
        <v>-2.8194548906374992E-2</v>
      </c>
      <c r="K139" s="20">
        <f>E139-J139</f>
        <v>1.3311358327822627E-2</v>
      </c>
    </row>
    <row r="140" spans="1:11" x14ac:dyDescent="0.3">
      <c r="A140" s="4">
        <v>44516</v>
      </c>
      <c r="B140" s="7">
        <v>60161.246094000002</v>
      </c>
      <c r="C140" s="7">
        <v>4216.3652339999999</v>
      </c>
      <c r="D140" s="20">
        <f t="shared" si="6"/>
        <v>-5.344145330129927E-2</v>
      </c>
      <c r="E140" s="20">
        <f t="shared" si="7"/>
        <v>-7.4852085491553283E-2</v>
      </c>
      <c r="J140" s="20">
        <f t="shared" si="8"/>
        <v>-5.2951691143794055E-2</v>
      </c>
      <c r="K140" s="20">
        <f>E140-J140</f>
        <v>-2.1900394347759228E-2</v>
      </c>
    </row>
    <row r="141" spans="1:11" x14ac:dyDescent="0.3">
      <c r="A141" s="4">
        <v>44517</v>
      </c>
      <c r="B141" s="7">
        <v>60368.011719000002</v>
      </c>
      <c r="C141" s="7">
        <v>4287.59375</v>
      </c>
      <c r="D141" s="20">
        <f t="shared" si="6"/>
        <v>3.4368574194247139E-3</v>
      </c>
      <c r="E141" s="20">
        <f t="shared" si="7"/>
        <v>1.6893345819671023E-2</v>
      </c>
      <c r="J141" s="20">
        <f t="shared" si="8"/>
        <v>5.0392853497481247E-3</v>
      </c>
      <c r="K141" s="20">
        <f>E141-J141</f>
        <v>1.1854060469922899E-2</v>
      </c>
    </row>
    <row r="142" spans="1:11" x14ac:dyDescent="0.3">
      <c r="A142" s="4">
        <v>44518</v>
      </c>
      <c r="B142" s="7">
        <v>56942.136719000002</v>
      </c>
      <c r="C142" s="7">
        <v>4000.6508789999998</v>
      </c>
      <c r="D142" s="20">
        <f t="shared" si="6"/>
        <v>-5.6749839897770778E-2</v>
      </c>
      <c r="E142" s="20">
        <f t="shared" si="7"/>
        <v>-6.6923987609600416E-2</v>
      </c>
      <c r="J142" s="20">
        <f t="shared" si="8"/>
        <v>-5.6324797111894212E-2</v>
      </c>
      <c r="K142" s="20">
        <f>E142-J142</f>
        <v>-1.0599190497706204E-2</v>
      </c>
    </row>
    <row r="143" spans="1:11" x14ac:dyDescent="0.3">
      <c r="A143" s="4">
        <v>44519</v>
      </c>
      <c r="B143" s="7">
        <v>58119.578125</v>
      </c>
      <c r="C143" s="7">
        <v>4298.3066410000001</v>
      </c>
      <c r="D143" s="20">
        <f t="shared" si="6"/>
        <v>2.06778578016922E-2</v>
      </c>
      <c r="E143" s="20">
        <f t="shared" si="7"/>
        <v>7.440183385219612E-2</v>
      </c>
      <c r="J143" s="20">
        <f t="shared" si="8"/>
        <v>2.2617557897299956E-2</v>
      </c>
      <c r="K143" s="20">
        <f>E143-J143</f>
        <v>5.1784275954896167E-2</v>
      </c>
    </row>
    <row r="144" spans="1:11" x14ac:dyDescent="0.3">
      <c r="A144" s="4">
        <v>44520</v>
      </c>
      <c r="B144" s="7">
        <v>59697.195312999997</v>
      </c>
      <c r="C144" s="7">
        <v>4409.9311520000001</v>
      </c>
      <c r="D144" s="20">
        <f t="shared" si="6"/>
        <v>2.7144333095587083E-2</v>
      </c>
      <c r="E144" s="20">
        <f t="shared" si="7"/>
        <v>2.5969415475213878E-2</v>
      </c>
      <c r="J144" s="20">
        <f t="shared" si="8"/>
        <v>2.921053177455853E-2</v>
      </c>
      <c r="K144" s="20">
        <f>E144-J144</f>
        <v>-3.241116299344652E-3</v>
      </c>
    </row>
    <row r="145" spans="1:11" x14ac:dyDescent="0.3">
      <c r="A145" s="4">
        <v>44521</v>
      </c>
      <c r="B145" s="7">
        <v>58730.476562999997</v>
      </c>
      <c r="C145" s="7">
        <v>4269.7329099999997</v>
      </c>
      <c r="D145" s="20">
        <f t="shared" si="6"/>
        <v>-1.6193704661188361E-2</v>
      </c>
      <c r="E145" s="20">
        <f t="shared" si="7"/>
        <v>-3.1791480902466564E-2</v>
      </c>
      <c r="J145" s="20">
        <f t="shared" si="8"/>
        <v>-1.4975294017094277E-2</v>
      </c>
      <c r="K145" s="20">
        <f>E145-J145</f>
        <v>-1.6816186885372286E-2</v>
      </c>
    </row>
    <row r="146" spans="1:11" x14ac:dyDescent="0.3">
      <c r="A146" s="4">
        <v>44522</v>
      </c>
      <c r="B146" s="7">
        <v>56289.289062999997</v>
      </c>
      <c r="C146" s="7">
        <v>4088.4577640000002</v>
      </c>
      <c r="D146" s="20">
        <f t="shared" si="6"/>
        <v>-4.1565940596128927E-2</v>
      </c>
      <c r="E146" s="20">
        <f t="shared" si="7"/>
        <v>-4.2455851412963326E-2</v>
      </c>
      <c r="J146" s="20">
        <f t="shared" si="8"/>
        <v>-4.0843867099656747E-2</v>
      </c>
      <c r="K146" s="20">
        <f>E146-J146</f>
        <v>-1.6119843133065789E-3</v>
      </c>
    </row>
    <row r="147" spans="1:11" x14ac:dyDescent="0.3">
      <c r="A147" s="4">
        <v>44523</v>
      </c>
      <c r="B147" s="7">
        <v>57569.074219000002</v>
      </c>
      <c r="C147" s="7">
        <v>4340.763672</v>
      </c>
      <c r="D147" s="20">
        <f t="shared" si="6"/>
        <v>2.2735855742779885E-2</v>
      </c>
      <c r="E147" s="20">
        <f t="shared" si="7"/>
        <v>6.1711756012651768E-2</v>
      </c>
      <c r="J147" s="20">
        <f t="shared" si="8"/>
        <v>2.4715814837654022E-2</v>
      </c>
      <c r="K147" s="20">
        <f>E147-J147</f>
        <v>3.6995941174997743E-2</v>
      </c>
    </row>
    <row r="148" spans="1:11" x14ac:dyDescent="0.3">
      <c r="A148" s="4">
        <v>44524</v>
      </c>
      <c r="B148" s="7">
        <v>56280.425780999998</v>
      </c>
      <c r="C148" s="7">
        <v>4239.9814450000003</v>
      </c>
      <c r="D148" s="20">
        <f t="shared" si="6"/>
        <v>-2.2384387025190348E-2</v>
      </c>
      <c r="E148" s="20">
        <f t="shared" si="7"/>
        <v>-2.3217625886913222E-2</v>
      </c>
      <c r="J148" s="20">
        <f t="shared" si="8"/>
        <v>-2.1287079843726079E-2</v>
      </c>
      <c r="K148" s="20">
        <f>E148-J148</f>
        <v>-1.9305460431871431E-3</v>
      </c>
    </row>
    <row r="149" spans="1:11" x14ac:dyDescent="0.3">
      <c r="A149" s="4">
        <v>44525</v>
      </c>
      <c r="B149" s="7">
        <v>57274.679687999997</v>
      </c>
      <c r="C149" s="7">
        <v>4274.7431640000004</v>
      </c>
      <c r="D149" s="20">
        <f t="shared" si="6"/>
        <v>1.7666069387407758E-2</v>
      </c>
      <c r="E149" s="20">
        <f t="shared" si="7"/>
        <v>8.1985545104195801E-3</v>
      </c>
      <c r="J149" s="20">
        <f t="shared" si="8"/>
        <v>1.9546852228950098E-2</v>
      </c>
      <c r="K149" s="20">
        <f>E149-J149</f>
        <v>-1.1348297718530518E-2</v>
      </c>
    </row>
    <row r="150" spans="1:11" x14ac:dyDescent="0.3">
      <c r="A150" s="4">
        <v>44526</v>
      </c>
      <c r="B150" s="7">
        <v>53569.765625</v>
      </c>
      <c r="C150" s="7">
        <v>4030.9089359999998</v>
      </c>
      <c r="D150" s="20">
        <f t="shared" si="6"/>
        <v>-6.4686770544720093E-2</v>
      </c>
      <c r="E150" s="20">
        <f t="shared" si="7"/>
        <v>-5.7040673239380751E-2</v>
      </c>
      <c r="J150" s="20">
        <f t="shared" si="8"/>
        <v>-6.4416991706738425E-2</v>
      </c>
      <c r="K150" s="20">
        <f>E150-J150</f>
        <v>7.3763184673576732E-3</v>
      </c>
    </row>
    <row r="151" spans="1:11" x14ac:dyDescent="0.3">
      <c r="A151" s="4">
        <v>44527</v>
      </c>
      <c r="B151" s="7">
        <v>54815.078125</v>
      </c>
      <c r="C151" s="7">
        <v>4096.9121089999999</v>
      </c>
      <c r="D151" s="20">
        <f t="shared" si="6"/>
        <v>2.3246554945143088E-2</v>
      </c>
      <c r="E151" s="20">
        <f t="shared" si="7"/>
        <v>1.6374265469141839E-2</v>
      </c>
      <c r="J151" s="20">
        <f t="shared" si="8"/>
        <v>2.5236504447880517E-2</v>
      </c>
      <c r="K151" s="20">
        <f>E151-J151</f>
        <v>-8.8622389787386784E-3</v>
      </c>
    </row>
    <row r="152" spans="1:11" x14ac:dyDescent="0.3">
      <c r="A152" s="4">
        <v>44528</v>
      </c>
      <c r="B152" s="7">
        <v>57248.457030999998</v>
      </c>
      <c r="C152" s="7">
        <v>4294.4536129999997</v>
      </c>
      <c r="D152" s="20">
        <f t="shared" si="6"/>
        <v>4.4392510039864108E-2</v>
      </c>
      <c r="E152" s="20">
        <f t="shared" si="7"/>
        <v>4.8217169112816767E-2</v>
      </c>
      <c r="J152" s="20">
        <f t="shared" si="8"/>
        <v>4.6796121273572633E-2</v>
      </c>
      <c r="K152" s="20">
        <f>E152-J152</f>
        <v>1.4210478392441342E-3</v>
      </c>
    </row>
    <row r="153" spans="1:11" x14ac:dyDescent="0.3">
      <c r="A153" s="4">
        <v>44529</v>
      </c>
      <c r="B153" s="7">
        <v>57806.566405999998</v>
      </c>
      <c r="C153" s="7">
        <v>4445.1049800000001</v>
      </c>
      <c r="D153" s="20">
        <f t="shared" si="6"/>
        <v>9.7488981178616603E-3</v>
      </c>
      <c r="E153" s="20">
        <f t="shared" si="7"/>
        <v>3.5080450407929557E-2</v>
      </c>
      <c r="J153" s="20">
        <f t="shared" si="8"/>
        <v>1.1474803548708435E-2</v>
      </c>
      <c r="K153" s="20">
        <f>E153-J153</f>
        <v>2.3605646859221122E-2</v>
      </c>
    </row>
    <row r="154" spans="1:11" x14ac:dyDescent="0.3">
      <c r="A154" s="4">
        <v>44530</v>
      </c>
      <c r="B154" s="7">
        <v>57005.425780999998</v>
      </c>
      <c r="C154" s="7">
        <v>4631.4790039999998</v>
      </c>
      <c r="D154" s="20">
        <f t="shared" si="6"/>
        <v>-1.3858989986937645E-2</v>
      </c>
      <c r="E154" s="20">
        <f t="shared" si="7"/>
        <v>4.1927924050963523E-2</v>
      </c>
      <c r="J154" s="20">
        <f t="shared" si="8"/>
        <v>-1.2594907151204638E-2</v>
      </c>
      <c r="K154" s="20">
        <f>E154-J154</f>
        <v>5.4522831202168165E-2</v>
      </c>
    </row>
    <row r="155" spans="1:11" x14ac:dyDescent="0.3">
      <c r="A155" s="4">
        <v>44531</v>
      </c>
      <c r="B155" s="7">
        <v>57229.828125</v>
      </c>
      <c r="C155" s="7">
        <v>4586.9902339999999</v>
      </c>
      <c r="D155" s="20">
        <f t="shared" si="6"/>
        <v>3.9365085152086622E-3</v>
      </c>
      <c r="E155" s="20">
        <f t="shared" si="7"/>
        <v>-9.6057371655095449E-3</v>
      </c>
      <c r="J155" s="20">
        <f t="shared" si="8"/>
        <v>5.5487107279533574E-3</v>
      </c>
      <c r="K155" s="20">
        <f>E155-J155</f>
        <v>-1.5154447893462902E-2</v>
      </c>
    </row>
    <row r="156" spans="1:11" x14ac:dyDescent="0.3">
      <c r="A156" s="4">
        <v>44532</v>
      </c>
      <c r="B156" s="7">
        <v>56477.816405999998</v>
      </c>
      <c r="C156" s="7">
        <v>4511.3022460000002</v>
      </c>
      <c r="D156" s="20">
        <f t="shared" si="6"/>
        <v>-1.3140205791942555E-2</v>
      </c>
      <c r="E156" s="20">
        <f t="shared" si="7"/>
        <v>-1.650057753316762E-2</v>
      </c>
      <c r="J156" s="20">
        <f t="shared" si="8"/>
        <v>-1.18620619448736E-2</v>
      </c>
      <c r="K156" s="20">
        <f>E156-J156</f>
        <v>-4.6385155882940204E-3</v>
      </c>
    </row>
    <row r="157" spans="1:11" x14ac:dyDescent="0.3">
      <c r="A157" s="4">
        <v>44533</v>
      </c>
      <c r="B157" s="7">
        <v>53598.246094000002</v>
      </c>
      <c r="C157" s="7">
        <v>4220.7060549999997</v>
      </c>
      <c r="D157" s="20">
        <f t="shared" si="6"/>
        <v>-5.0985864809286095E-2</v>
      </c>
      <c r="E157" s="20">
        <f t="shared" si="7"/>
        <v>-6.441514559519064E-2</v>
      </c>
      <c r="J157" s="20">
        <f t="shared" si="8"/>
        <v>-5.0448065900467978E-2</v>
      </c>
      <c r="K157" s="20">
        <f>E157-J157</f>
        <v>-1.3967079694722662E-2</v>
      </c>
    </row>
    <row r="158" spans="1:11" x14ac:dyDescent="0.3">
      <c r="A158" s="4">
        <v>44534</v>
      </c>
      <c r="B158" s="7">
        <v>49200.703125</v>
      </c>
      <c r="C158" s="7">
        <v>4119.5874020000001</v>
      </c>
      <c r="D158" s="20">
        <f t="shared" si="6"/>
        <v>-8.2046396840815286E-2</v>
      </c>
      <c r="E158" s="20">
        <f t="shared" si="7"/>
        <v>-2.3957757702697813E-2</v>
      </c>
      <c r="J158" s="20">
        <f t="shared" si="8"/>
        <v>-8.2116210753810689E-2</v>
      </c>
      <c r="K158" s="20">
        <f>E158-J158</f>
        <v>5.8158453051112877E-2</v>
      </c>
    </row>
    <row r="159" spans="1:11" x14ac:dyDescent="0.3">
      <c r="A159" s="4">
        <v>44535</v>
      </c>
      <c r="B159" s="7">
        <v>49368.847655999998</v>
      </c>
      <c r="C159" s="7">
        <v>4198.3227539999998</v>
      </c>
      <c r="D159" s="20">
        <f t="shared" si="6"/>
        <v>3.4175229279306786E-3</v>
      </c>
      <c r="E159" s="20">
        <f t="shared" si="7"/>
        <v>1.911243634781843E-2</v>
      </c>
      <c r="J159" s="20">
        <f t="shared" si="8"/>
        <v>5.019572632764484E-3</v>
      </c>
      <c r="K159" s="20">
        <f>E159-J159</f>
        <v>1.4092863715053947E-2</v>
      </c>
    </row>
    <row r="160" spans="1:11" x14ac:dyDescent="0.3">
      <c r="A160" s="4">
        <v>44536</v>
      </c>
      <c r="B160" s="7">
        <v>50582.625</v>
      </c>
      <c r="C160" s="7">
        <v>4358.7373049999997</v>
      </c>
      <c r="D160" s="20">
        <f t="shared" si="6"/>
        <v>2.4585895795209766E-2</v>
      </c>
      <c r="E160" s="20">
        <f t="shared" si="7"/>
        <v>3.8209199339703709E-2</v>
      </c>
      <c r="J160" s="20">
        <f t="shared" si="8"/>
        <v>2.6602045772312961E-2</v>
      </c>
      <c r="K160" s="20">
        <f>E160-J160</f>
        <v>1.1607153567390747E-2</v>
      </c>
    </row>
    <row r="161" spans="1:11" x14ac:dyDescent="0.3">
      <c r="A161" s="4">
        <v>44537</v>
      </c>
      <c r="B161" s="7">
        <v>50700.085937999997</v>
      </c>
      <c r="C161" s="7">
        <v>4315.0615230000003</v>
      </c>
      <c r="D161" s="20">
        <f t="shared" si="6"/>
        <v>2.32215979301186E-3</v>
      </c>
      <c r="E161" s="20">
        <f t="shared" si="7"/>
        <v>-1.0020283156293436E-2</v>
      </c>
      <c r="J161" s="20">
        <f t="shared" si="8"/>
        <v>3.9027817681260672E-3</v>
      </c>
      <c r="K161" s="20">
        <f>E161-J161</f>
        <v>-1.3923064924419503E-2</v>
      </c>
    </row>
    <row r="162" spans="1:11" x14ac:dyDescent="0.3">
      <c r="A162" s="4">
        <v>44538</v>
      </c>
      <c r="B162" s="7">
        <v>50504.796875</v>
      </c>
      <c r="C162" s="7">
        <v>4439.3579099999997</v>
      </c>
      <c r="D162" s="20">
        <f t="shared" si="6"/>
        <v>-3.8518487569983838E-3</v>
      </c>
      <c r="E162" s="20">
        <f t="shared" si="7"/>
        <v>2.8805240976861827E-2</v>
      </c>
      <c r="J162" s="20">
        <f t="shared" si="8"/>
        <v>-2.3920040677711204E-3</v>
      </c>
      <c r="K162" s="20">
        <f>E162-J162</f>
        <v>3.1197245044632949E-2</v>
      </c>
    </row>
    <row r="163" spans="1:11" x14ac:dyDescent="0.3">
      <c r="A163" s="4">
        <v>44539</v>
      </c>
      <c r="B163" s="7">
        <v>47672.121094000002</v>
      </c>
      <c r="C163" s="7">
        <v>4119.8159180000002</v>
      </c>
      <c r="D163" s="20">
        <f t="shared" si="6"/>
        <v>-5.6087262127019456E-2</v>
      </c>
      <c r="E163" s="20">
        <f t="shared" si="7"/>
        <v>-7.1979326397677068E-2</v>
      </c>
      <c r="J163" s="20">
        <f t="shared" si="8"/>
        <v>-5.5649257851991693E-2</v>
      </c>
      <c r="K163" s="20">
        <f>E163-J163</f>
        <v>-1.6330068545685375E-2</v>
      </c>
    </row>
    <row r="164" spans="1:11" x14ac:dyDescent="0.3">
      <c r="A164" s="4">
        <v>44540</v>
      </c>
      <c r="B164" s="7">
        <v>47243.304687999997</v>
      </c>
      <c r="C164" s="7">
        <v>3908.4960940000001</v>
      </c>
      <c r="D164" s="20">
        <f t="shared" si="6"/>
        <v>-8.9951190792300628E-3</v>
      </c>
      <c r="E164" s="20">
        <f t="shared" si="7"/>
        <v>-5.1293511216536872E-2</v>
      </c>
      <c r="J164" s="20">
        <f t="shared" si="8"/>
        <v>-7.6358881525316787E-3</v>
      </c>
      <c r="K164" s="20">
        <f>E164-J164</f>
        <v>-4.3657623064005197E-2</v>
      </c>
    </row>
    <row r="165" spans="1:11" x14ac:dyDescent="0.3">
      <c r="A165" s="4">
        <v>44541</v>
      </c>
      <c r="B165" s="7">
        <v>49362.507812999997</v>
      </c>
      <c r="C165" s="7">
        <v>4084.452393</v>
      </c>
      <c r="D165" s="20">
        <f t="shared" si="6"/>
        <v>4.4857216043531489E-2</v>
      </c>
      <c r="E165" s="20">
        <f t="shared" si="7"/>
        <v>4.5018926658290256E-2</v>
      </c>
      <c r="J165" s="20">
        <f t="shared" si="8"/>
        <v>4.7269917956237896E-2</v>
      </c>
      <c r="K165" s="20">
        <f>E165-J165</f>
        <v>-2.2509912979476396E-3</v>
      </c>
    </row>
    <row r="166" spans="1:11" x14ac:dyDescent="0.3">
      <c r="A166" s="4">
        <v>44542</v>
      </c>
      <c r="B166" s="7">
        <v>50098.335937999997</v>
      </c>
      <c r="C166" s="7">
        <v>4134.453125</v>
      </c>
      <c r="D166" s="20">
        <f t="shared" si="6"/>
        <v>1.4906619570211829E-2</v>
      </c>
      <c r="E166" s="20">
        <f t="shared" si="7"/>
        <v>1.2241722314034564E-2</v>
      </c>
      <c r="J166" s="20">
        <f t="shared" si="8"/>
        <v>1.673342145970939E-2</v>
      </c>
      <c r="K166" s="20">
        <f>E166-J166</f>
        <v>-4.4916991456748264E-3</v>
      </c>
    </row>
    <row r="167" spans="1:11" x14ac:dyDescent="0.3">
      <c r="A167" s="4">
        <v>44543</v>
      </c>
      <c r="B167" s="7">
        <v>46737.480469000002</v>
      </c>
      <c r="C167" s="7">
        <v>3784.226807</v>
      </c>
      <c r="D167" s="20">
        <f t="shared" si="6"/>
        <v>-6.7085171714271613E-2</v>
      </c>
      <c r="E167" s="20">
        <f t="shared" si="7"/>
        <v>-8.4709224512008463E-2</v>
      </c>
      <c r="J167" s="20">
        <f t="shared" si="8"/>
        <v>-6.686231091687575E-2</v>
      </c>
      <c r="K167" s="20">
        <f>E167-J167</f>
        <v>-1.7846913595132713E-2</v>
      </c>
    </row>
    <row r="168" spans="1:11" x14ac:dyDescent="0.3">
      <c r="A168" s="4">
        <v>44544</v>
      </c>
      <c r="B168" s="7">
        <v>46612.632812999997</v>
      </c>
      <c r="C168" s="7">
        <v>3745.4404300000001</v>
      </c>
      <c r="D168" s="20">
        <f t="shared" si="6"/>
        <v>-2.6712534511314579E-3</v>
      </c>
      <c r="E168" s="20">
        <f t="shared" si="7"/>
        <v>-1.0249485292016193E-2</v>
      </c>
      <c r="J168" s="20">
        <f t="shared" si="8"/>
        <v>-1.1883137020871426E-3</v>
      </c>
      <c r="K168" s="20">
        <f>E168-J168</f>
        <v>-9.0611715899290499E-3</v>
      </c>
    </row>
    <row r="169" spans="1:11" x14ac:dyDescent="0.3">
      <c r="A169" s="4">
        <v>44545</v>
      </c>
      <c r="B169" s="7">
        <v>48896.722655999998</v>
      </c>
      <c r="C169" s="7">
        <v>4018.388672</v>
      </c>
      <c r="D169" s="20">
        <f t="shared" si="6"/>
        <v>4.900151965591143E-2</v>
      </c>
      <c r="E169" s="20">
        <f t="shared" si="7"/>
        <v>7.2874805273568308E-2</v>
      </c>
      <c r="J169" s="20">
        <f t="shared" si="8"/>
        <v>5.1495293329069783E-2</v>
      </c>
      <c r="K169" s="20">
        <f>E169-J169</f>
        <v>2.1379511944498525E-2</v>
      </c>
    </row>
    <row r="170" spans="1:11" x14ac:dyDescent="0.3">
      <c r="A170" s="4">
        <v>44546</v>
      </c>
      <c r="B170" s="7">
        <v>47665.425780999998</v>
      </c>
      <c r="C170" s="7">
        <v>3962.4697270000001</v>
      </c>
      <c r="D170" s="20">
        <f t="shared" si="6"/>
        <v>-2.5181582897947263E-2</v>
      </c>
      <c r="E170" s="20">
        <f t="shared" si="7"/>
        <v>-1.3915763148956014E-2</v>
      </c>
      <c r="J170" s="20">
        <f t="shared" si="8"/>
        <v>-2.4138995065001743E-2</v>
      </c>
      <c r="K170" s="20">
        <f>E170-J170</f>
        <v>1.022323191604573E-2</v>
      </c>
    </row>
    <row r="171" spans="1:11" x14ac:dyDescent="0.3">
      <c r="A171" s="4">
        <v>44547</v>
      </c>
      <c r="B171" s="7">
        <v>46202.144530999998</v>
      </c>
      <c r="C171" s="7">
        <v>3879.4865719999998</v>
      </c>
      <c r="D171" s="20">
        <f t="shared" si="6"/>
        <v>-3.0699007215902834E-2</v>
      </c>
      <c r="E171" s="20">
        <f t="shared" si="7"/>
        <v>-2.0942281132032066E-2</v>
      </c>
      <c r="J171" s="20">
        <f t="shared" si="8"/>
        <v>-2.9764352426588776E-2</v>
      </c>
      <c r="K171" s="20">
        <f>E171-J171</f>
        <v>8.8220712945567097E-3</v>
      </c>
    </row>
    <row r="172" spans="1:11" x14ac:dyDescent="0.3">
      <c r="A172" s="4">
        <v>44548</v>
      </c>
      <c r="B172" s="7">
        <v>46848.777344000002</v>
      </c>
      <c r="C172" s="7">
        <v>3960.860107</v>
      </c>
      <c r="D172" s="20">
        <f t="shared" si="6"/>
        <v>1.3995731574021118E-2</v>
      </c>
      <c r="E172" s="20">
        <f t="shared" si="7"/>
        <v>2.097533616621065E-2</v>
      </c>
      <c r="J172" s="20">
        <f t="shared" si="8"/>
        <v>1.580471447622124E-2</v>
      </c>
      <c r="K172" s="20">
        <f>E172-J172</f>
        <v>5.1706216899894096E-3</v>
      </c>
    </row>
    <row r="173" spans="1:11" x14ac:dyDescent="0.3">
      <c r="A173" s="4">
        <v>44549</v>
      </c>
      <c r="B173" s="7">
        <v>46707.015625</v>
      </c>
      <c r="C173" s="7">
        <v>3922.592529</v>
      </c>
      <c r="D173" s="20">
        <f t="shared" si="6"/>
        <v>-3.0259427681341091E-3</v>
      </c>
      <c r="E173" s="20">
        <f t="shared" si="7"/>
        <v>-9.6614313472899328E-3</v>
      </c>
      <c r="J173" s="20">
        <f t="shared" si="8"/>
        <v>-1.5499415279521768E-3</v>
      </c>
      <c r="K173" s="20">
        <f>E173-J173</f>
        <v>-8.1114898193377569E-3</v>
      </c>
    </row>
    <row r="174" spans="1:11" x14ac:dyDescent="0.3">
      <c r="A174" s="4">
        <v>44550</v>
      </c>
      <c r="B174" s="7">
        <v>46880.277344000002</v>
      </c>
      <c r="C174" s="7">
        <v>3933.844482</v>
      </c>
      <c r="D174" s="20">
        <f t="shared" si="6"/>
        <v>3.709543773703737E-3</v>
      </c>
      <c r="E174" s="20">
        <f t="shared" si="7"/>
        <v>2.8684990645379263E-3</v>
      </c>
      <c r="J174" s="20">
        <f t="shared" si="8"/>
        <v>5.3173060532593283E-3</v>
      </c>
      <c r="K174" s="20">
        <f>E174-J174</f>
        <v>-2.448806988721402E-3</v>
      </c>
    </row>
    <row r="175" spans="1:11" x14ac:dyDescent="0.3">
      <c r="A175" s="4">
        <v>44551</v>
      </c>
      <c r="B175" s="7">
        <v>48936.613280999998</v>
      </c>
      <c r="C175" s="7">
        <v>4020.26001</v>
      </c>
      <c r="D175" s="20">
        <f t="shared" si="6"/>
        <v>4.3863561683113152E-2</v>
      </c>
      <c r="E175" s="20">
        <f t="shared" si="7"/>
        <v>2.196719478754422E-2</v>
      </c>
      <c r="J175" s="20">
        <f t="shared" si="8"/>
        <v>4.6256825515067164E-2</v>
      </c>
      <c r="K175" s="20">
        <f>E175-J175</f>
        <v>-2.4289630727522944E-2</v>
      </c>
    </row>
    <row r="176" spans="1:11" x14ac:dyDescent="0.3">
      <c r="A176" s="4">
        <v>44552</v>
      </c>
      <c r="B176" s="7">
        <v>48628.511719000002</v>
      </c>
      <c r="C176" s="7">
        <v>3982.0996089999999</v>
      </c>
      <c r="D176" s="20">
        <f t="shared" si="6"/>
        <v>-6.2959314374870911E-3</v>
      </c>
      <c r="E176" s="20">
        <f t="shared" si="7"/>
        <v>-9.4920231291209679E-3</v>
      </c>
      <c r="J176" s="20">
        <f t="shared" si="8"/>
        <v>-4.883898420407937E-3</v>
      </c>
      <c r="K176" s="20">
        <f>E176-J176</f>
        <v>-4.6081247087130309E-3</v>
      </c>
    </row>
    <row r="177" spans="1:11" x14ac:dyDescent="0.3">
      <c r="A177" s="4">
        <v>44553</v>
      </c>
      <c r="B177" s="7">
        <v>50784.539062999997</v>
      </c>
      <c r="C177" s="7">
        <v>4108.015625</v>
      </c>
      <c r="D177" s="20">
        <f t="shared" si="6"/>
        <v>4.4336691948513765E-2</v>
      </c>
      <c r="E177" s="20">
        <f t="shared" si="7"/>
        <v>3.1620508868089474E-2</v>
      </c>
      <c r="J177" s="20">
        <f t="shared" si="8"/>
        <v>4.6739211256689291E-2</v>
      </c>
      <c r="K177" s="20">
        <f>E177-J177</f>
        <v>-1.5118702388599817E-2</v>
      </c>
    </row>
    <row r="178" spans="1:11" x14ac:dyDescent="0.3">
      <c r="A178" s="4">
        <v>44554</v>
      </c>
      <c r="B178" s="7">
        <v>50822.195312999997</v>
      </c>
      <c r="C178" s="7">
        <v>4047.9829100000002</v>
      </c>
      <c r="D178" s="20">
        <f t="shared" si="6"/>
        <v>7.4149043576601347E-4</v>
      </c>
      <c r="E178" s="20">
        <f t="shared" si="7"/>
        <v>-1.4613555662899852E-2</v>
      </c>
      <c r="J178" s="20">
        <f t="shared" si="8"/>
        <v>2.2911910162455315E-3</v>
      </c>
      <c r="K178" s="20">
        <f>E178-J178</f>
        <v>-1.6904746679145384E-2</v>
      </c>
    </row>
    <row r="179" spans="1:11" x14ac:dyDescent="0.3">
      <c r="A179" s="4">
        <v>44555</v>
      </c>
      <c r="B179" s="7">
        <v>50429.859375</v>
      </c>
      <c r="C179" s="7">
        <v>4093.2810060000002</v>
      </c>
      <c r="D179" s="20">
        <f t="shared" si="6"/>
        <v>-7.7197754954052419E-3</v>
      </c>
      <c r="E179" s="20">
        <f t="shared" si="7"/>
        <v>1.1190288350303333E-2</v>
      </c>
      <c r="J179" s="20">
        <f t="shared" si="8"/>
        <v>-6.3355960226561016E-3</v>
      </c>
      <c r="K179" s="20">
        <f>E179-J179</f>
        <v>1.7525884372959433E-2</v>
      </c>
    </row>
    <row r="180" spans="1:11" x14ac:dyDescent="0.3">
      <c r="A180" s="4">
        <v>44556</v>
      </c>
      <c r="B180" s="7">
        <v>50809.515625</v>
      </c>
      <c r="C180" s="7">
        <v>4067.328125</v>
      </c>
      <c r="D180" s="20">
        <f t="shared" si="6"/>
        <v>7.5284019171429628E-3</v>
      </c>
      <c r="E180" s="20">
        <f t="shared" si="7"/>
        <v>-6.3403614269232902E-3</v>
      </c>
      <c r="J180" s="20">
        <f t="shared" si="8"/>
        <v>9.2108695227465839E-3</v>
      </c>
      <c r="K180" s="20">
        <f>E180-J180</f>
        <v>-1.5551230949669873E-2</v>
      </c>
    </row>
    <row r="181" spans="1:11" x14ac:dyDescent="0.3">
      <c r="A181" s="4">
        <v>44557</v>
      </c>
      <c r="B181" s="7">
        <v>50640.417969000002</v>
      </c>
      <c r="C181" s="7">
        <v>4037.547607</v>
      </c>
      <c r="D181" s="20">
        <f t="shared" si="6"/>
        <v>-3.3280706166936244E-3</v>
      </c>
      <c r="E181" s="20">
        <f t="shared" si="7"/>
        <v>-7.3218872647507456E-3</v>
      </c>
      <c r="J181" s="20">
        <f t="shared" si="8"/>
        <v>-1.8579796666002633E-3</v>
      </c>
      <c r="K181" s="20">
        <f>E181-J181</f>
        <v>-5.4639075981504828E-3</v>
      </c>
    </row>
    <row r="182" spans="1:11" x14ac:dyDescent="0.3">
      <c r="A182" s="4">
        <v>44558</v>
      </c>
      <c r="B182" s="7">
        <v>47588.855469000002</v>
      </c>
      <c r="C182" s="7">
        <v>3800.8930660000001</v>
      </c>
      <c r="D182" s="20">
        <f t="shared" si="6"/>
        <v>-6.0259425620618735E-2</v>
      </c>
      <c r="E182" s="20">
        <f t="shared" si="7"/>
        <v>-5.8613436678667474E-2</v>
      </c>
      <c r="J182" s="20">
        <f t="shared" si="8"/>
        <v>-5.9903038107043734E-2</v>
      </c>
      <c r="K182" s="20">
        <f>E182-J182</f>
        <v>1.2896014283762594E-3</v>
      </c>
    </row>
    <row r="183" spans="1:11" x14ac:dyDescent="0.3">
      <c r="A183" s="4">
        <v>44559</v>
      </c>
      <c r="B183" s="7">
        <v>46444.710937999997</v>
      </c>
      <c r="C183" s="7">
        <v>3628.5317380000001</v>
      </c>
      <c r="D183" s="20">
        <f t="shared" si="6"/>
        <v>-2.4042278800870006E-2</v>
      </c>
      <c r="E183" s="20">
        <f t="shared" si="7"/>
        <v>-4.5347586740026417E-2</v>
      </c>
      <c r="J183" s="20">
        <f t="shared" si="8"/>
        <v>-2.297740365563292E-2</v>
      </c>
      <c r="K183" s="20">
        <f>E183-J183</f>
        <v>-2.2370183084393497E-2</v>
      </c>
    </row>
    <row r="184" spans="1:11" x14ac:dyDescent="0.3">
      <c r="A184" s="4">
        <v>44560</v>
      </c>
      <c r="B184" s="7">
        <v>47178.125</v>
      </c>
      <c r="C184" s="7">
        <v>3713.8520509999998</v>
      </c>
      <c r="D184" s="20">
        <f t="shared" si="6"/>
        <v>1.5791121253377012E-2</v>
      </c>
      <c r="E184" s="20">
        <f t="shared" si="7"/>
        <v>2.3513729287931533E-2</v>
      </c>
      <c r="J184" s="20">
        <f t="shared" si="8"/>
        <v>1.7635225955429788E-2</v>
      </c>
      <c r="K184" s="20">
        <f>E184-J184</f>
        <v>5.8785033325017451E-3</v>
      </c>
    </row>
    <row r="185" spans="1:11" x14ac:dyDescent="0.3">
      <c r="A185" s="4">
        <v>44561</v>
      </c>
      <c r="B185" s="7">
        <v>46306.445312999997</v>
      </c>
      <c r="C185" s="7">
        <v>3682.6328130000002</v>
      </c>
      <c r="D185" s="20">
        <f t="shared" si="6"/>
        <v>-1.8476352907200181E-2</v>
      </c>
      <c r="E185" s="20">
        <f t="shared" si="7"/>
        <v>-8.4061609270604937E-3</v>
      </c>
      <c r="J185" s="20">
        <f t="shared" si="8"/>
        <v>-1.7302595920054377E-2</v>
      </c>
      <c r="K185" s="20">
        <f>E185-J185</f>
        <v>8.8964349929938832E-3</v>
      </c>
    </row>
    <row r="187" spans="1:11" x14ac:dyDescent="0.3">
      <c r="K187" s="20">
        <f>SUM(K2:K185)</f>
        <v>8.0317696937726168E-16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Q2</vt:lpstr>
      <vt:lpstr>Sheet2</vt:lpstr>
      <vt:lpstr>Q11ab</vt:lpstr>
      <vt:lpstr>Q11c</vt:lpstr>
      <vt:lpstr>Q12</vt:lpstr>
      <vt:lpstr>12d</vt:lpstr>
      <vt:lpstr>12e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2022-02-22T22:09:09Z</dcterms:created>
  <dcterms:modified xsi:type="dcterms:W3CDTF">2022-02-23T22:27:09Z</dcterms:modified>
</cp:coreProperties>
</file>